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Applications/MAMP/htdocs/douance/output/img/"/>
    </mc:Choice>
  </mc:AlternateContent>
  <xr:revisionPtr revIDLastSave="0" documentId="8_{A9A4642E-0FB7-5645-B790-8C7D9DF190D0}" xr6:coauthVersionLast="47" xr6:coauthVersionMax="47" xr10:uidLastSave="{00000000-0000-0000-0000-000000000000}"/>
  <bookViews>
    <workbookView xWindow="1880" yWindow="2240" windowWidth="26840" windowHeight="15760" activeTab="3" xr2:uid="{E7E8F031-DE19-124A-B0FA-A4245F5DDA5E}"/>
  </bookViews>
  <sheets>
    <sheet name="TOUS PAYS" sheetId="1" r:id="rId1"/>
    <sheet name="SEGMENTS TOUS PAYS" sheetId="3" r:id="rId2"/>
    <sheet name="PAYS SAUF J ET Q" sheetId="4" r:id="rId3"/>
    <sheet name="SEGMENTS SAUF J ET Q" sheetId="5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9" i="4" l="1"/>
  <c r="L79" i="4" s="1"/>
  <c r="E78" i="4"/>
  <c r="L78" i="4" s="1"/>
  <c r="E77" i="4"/>
  <c r="L77" i="4" s="1"/>
  <c r="E76" i="4"/>
  <c r="L76" i="4" s="1"/>
  <c r="E75" i="4"/>
  <c r="L75" i="4" s="1"/>
  <c r="E74" i="4"/>
  <c r="L74" i="4" s="1"/>
  <c r="E73" i="4"/>
  <c r="L73" i="4" s="1"/>
  <c r="E72" i="4"/>
  <c r="L72" i="4" s="1"/>
  <c r="E71" i="4"/>
  <c r="L71" i="4" s="1"/>
  <c r="E70" i="4"/>
  <c r="L70" i="4" s="1"/>
  <c r="E69" i="4"/>
  <c r="L69" i="4" s="1"/>
  <c r="E68" i="4"/>
  <c r="L68" i="4" s="1"/>
  <c r="E67" i="4"/>
  <c r="L67" i="4" s="1"/>
  <c r="E66" i="4"/>
  <c r="L66" i="4" s="1"/>
  <c r="E65" i="4"/>
  <c r="L65" i="4" s="1"/>
  <c r="E64" i="4"/>
  <c r="L64" i="4" s="1"/>
  <c r="E63" i="4"/>
  <c r="L63" i="4" s="1"/>
  <c r="E62" i="4"/>
  <c r="L62" i="4" s="1"/>
  <c r="E61" i="4"/>
  <c r="L61" i="4" s="1"/>
  <c r="E60" i="4"/>
  <c r="L60" i="4" s="1"/>
  <c r="E59" i="4"/>
  <c r="L59" i="4" s="1"/>
  <c r="E58" i="4"/>
  <c r="L58" i="4" s="1"/>
  <c r="E57" i="4"/>
  <c r="L57" i="4" s="1"/>
  <c r="E56" i="4"/>
  <c r="L56" i="4" s="1"/>
  <c r="E55" i="4"/>
  <c r="L55" i="4" s="1"/>
  <c r="E54" i="4"/>
  <c r="L54" i="4" s="1"/>
  <c r="E53" i="4"/>
  <c r="L53" i="4" s="1"/>
  <c r="E52" i="4"/>
  <c r="L52" i="4" s="1"/>
  <c r="E51" i="4"/>
  <c r="L51" i="4" s="1"/>
  <c r="E50" i="4"/>
  <c r="L50" i="4" s="1"/>
  <c r="E49" i="4"/>
  <c r="L49" i="4" s="1"/>
  <c r="E48" i="4"/>
  <c r="L48" i="4" s="1"/>
  <c r="E47" i="4"/>
  <c r="L47" i="4" s="1"/>
  <c r="E46" i="4"/>
  <c r="L46" i="4" s="1"/>
  <c r="E45" i="4"/>
  <c r="L45" i="4" s="1"/>
  <c r="E44" i="4"/>
  <c r="L44" i="4" s="1"/>
  <c r="E43" i="4"/>
  <c r="L43" i="4" s="1"/>
  <c r="E42" i="4"/>
  <c r="L42" i="4" s="1"/>
  <c r="E41" i="4"/>
  <c r="L41" i="4" s="1"/>
  <c r="E40" i="4"/>
  <c r="L40" i="4" s="1"/>
  <c r="E39" i="4"/>
  <c r="L39" i="4" s="1"/>
  <c r="E38" i="4"/>
  <c r="L38" i="4" s="1"/>
  <c r="E37" i="4"/>
  <c r="L37" i="4" s="1"/>
  <c r="E36" i="4"/>
  <c r="L36" i="4" s="1"/>
  <c r="E35" i="4"/>
  <c r="L35" i="4" s="1"/>
  <c r="E34" i="4"/>
  <c r="L34" i="4" s="1"/>
  <c r="E33" i="4"/>
  <c r="L33" i="4" s="1"/>
  <c r="E32" i="4"/>
  <c r="L32" i="4" s="1"/>
  <c r="E31" i="4"/>
  <c r="L31" i="4" s="1"/>
  <c r="E30" i="4"/>
  <c r="L30" i="4" s="1"/>
  <c r="E29" i="4"/>
  <c r="L29" i="4" s="1"/>
  <c r="E28" i="4"/>
  <c r="L28" i="4" s="1"/>
  <c r="E27" i="4"/>
  <c r="L27" i="4" s="1"/>
  <c r="E26" i="4"/>
  <c r="L26" i="4" s="1"/>
  <c r="E25" i="4"/>
  <c r="L25" i="4" s="1"/>
  <c r="E24" i="4"/>
  <c r="L24" i="4" s="1"/>
  <c r="E23" i="4"/>
  <c r="L23" i="4" s="1"/>
  <c r="E22" i="4"/>
  <c r="L22" i="4" s="1"/>
  <c r="E21" i="4"/>
  <c r="L21" i="4" s="1"/>
  <c r="E20" i="4"/>
  <c r="L20" i="4" s="1"/>
  <c r="E19" i="4"/>
  <c r="L19" i="4" s="1"/>
  <c r="E18" i="4"/>
  <c r="L18" i="4" s="1"/>
  <c r="E17" i="4"/>
  <c r="L17" i="4" s="1"/>
  <c r="E16" i="4"/>
  <c r="L16" i="4" s="1"/>
  <c r="E15" i="4"/>
  <c r="L15" i="4" s="1"/>
  <c r="E14" i="4"/>
  <c r="L14" i="4" s="1"/>
  <c r="E13" i="4"/>
  <c r="L13" i="4" s="1"/>
  <c r="E12" i="4"/>
  <c r="L12" i="4" s="1"/>
  <c r="E11" i="4"/>
  <c r="L11" i="4" s="1"/>
  <c r="E10" i="4"/>
  <c r="L10" i="4" s="1"/>
  <c r="E9" i="4"/>
  <c r="L9" i="4" s="1"/>
  <c r="E8" i="4"/>
  <c r="L8" i="4" s="1"/>
  <c r="E7" i="4"/>
  <c r="L7" i="4" s="1"/>
  <c r="E6" i="4"/>
  <c r="L6" i="4" s="1"/>
  <c r="E5" i="4"/>
  <c r="L5" i="4" s="1"/>
  <c r="E4" i="4"/>
  <c r="L4" i="4" s="1"/>
  <c r="E3" i="4"/>
  <c r="L3" i="4" s="1"/>
  <c r="E2" i="4"/>
  <c r="L2" i="4" s="1"/>
  <c r="H10" i="5"/>
  <c r="G10" i="5"/>
  <c r="H7" i="5"/>
  <c r="G7" i="5"/>
  <c r="H6" i="5"/>
  <c r="G6" i="5"/>
  <c r="H5" i="5"/>
  <c r="G5" i="5"/>
  <c r="H4" i="5"/>
  <c r="G4" i="5"/>
  <c r="H9" i="5"/>
  <c r="G9" i="5"/>
  <c r="H8" i="5"/>
  <c r="G8" i="5"/>
  <c r="B10" i="5"/>
  <c r="H10" i="3"/>
  <c r="G10" i="3"/>
  <c r="B10" i="3"/>
  <c r="H9" i="3"/>
  <c r="G9" i="3"/>
  <c r="H8" i="3"/>
  <c r="G8" i="3"/>
  <c r="H7" i="3"/>
  <c r="G7" i="3"/>
  <c r="H6" i="3"/>
  <c r="G6" i="3"/>
  <c r="H5" i="3"/>
  <c r="G5" i="3"/>
  <c r="H4" i="3"/>
  <c r="G4" i="3"/>
  <c r="E5" i="1"/>
  <c r="L5" i="1" s="1"/>
  <c r="E7" i="1"/>
  <c r="L7" i="1" s="1"/>
  <c r="E12" i="1"/>
  <c r="L12" i="1" s="1"/>
  <c r="E13" i="1"/>
  <c r="L13" i="1" s="1"/>
  <c r="E14" i="1"/>
  <c r="L14" i="1" s="1"/>
  <c r="E15" i="1"/>
  <c r="L15" i="1" s="1"/>
  <c r="E18" i="1"/>
  <c r="L18" i="1" s="1"/>
  <c r="E19" i="1"/>
  <c r="L19" i="1" s="1"/>
  <c r="E22" i="1"/>
  <c r="L22" i="1" s="1"/>
  <c r="E23" i="1"/>
  <c r="L23" i="1" s="1"/>
  <c r="E24" i="1"/>
  <c r="L24" i="1" s="1"/>
  <c r="E26" i="1"/>
  <c r="L26" i="1" s="1"/>
  <c r="E27" i="1"/>
  <c r="L27" i="1" s="1"/>
  <c r="E30" i="1"/>
  <c r="L30" i="1" s="1"/>
  <c r="E31" i="1"/>
  <c r="L31" i="1" s="1"/>
  <c r="E33" i="1"/>
  <c r="L33" i="1" s="1"/>
  <c r="E34" i="1"/>
  <c r="L34" i="1" s="1"/>
  <c r="E35" i="1"/>
  <c r="L35" i="1" s="1"/>
  <c r="E37" i="1"/>
  <c r="L37" i="1" s="1"/>
  <c r="E40" i="1"/>
  <c r="L40" i="1" s="1"/>
  <c r="E42" i="1"/>
  <c r="L42" i="1" s="1"/>
  <c r="E43" i="1"/>
  <c r="L43" i="1" s="1"/>
  <c r="E48" i="1"/>
  <c r="L48" i="1" s="1"/>
  <c r="E53" i="1"/>
  <c r="L53" i="1" s="1"/>
  <c r="E54" i="1"/>
  <c r="L54" i="1" s="1"/>
  <c r="E55" i="1"/>
  <c r="L55" i="1" s="1"/>
  <c r="E60" i="1"/>
  <c r="L60" i="1" s="1"/>
  <c r="E61" i="1"/>
  <c r="L61" i="1" s="1"/>
  <c r="E67" i="1"/>
  <c r="L67" i="1" s="1"/>
  <c r="E68" i="1"/>
  <c r="L68" i="1" s="1"/>
  <c r="E69" i="1"/>
  <c r="L69" i="1" s="1"/>
  <c r="E70" i="1"/>
  <c r="L70" i="1" s="1"/>
  <c r="E71" i="1"/>
  <c r="L71" i="1" s="1"/>
  <c r="E74" i="1"/>
  <c r="L74" i="1" s="1"/>
  <c r="E77" i="1"/>
  <c r="L77" i="1" s="1"/>
  <c r="E78" i="1"/>
  <c r="L78" i="1" s="1"/>
  <c r="E2" i="1"/>
  <c r="L2" i="1" s="1"/>
  <c r="E3" i="1"/>
  <c r="L3" i="1" s="1"/>
  <c r="E6" i="1"/>
  <c r="L6" i="1" s="1"/>
  <c r="E8" i="1"/>
  <c r="L8" i="1" s="1"/>
  <c r="E9" i="1"/>
  <c r="L9" i="1" s="1"/>
  <c r="E10" i="1"/>
  <c r="L10" i="1" s="1"/>
  <c r="E11" i="1"/>
  <c r="L11" i="1" s="1"/>
  <c r="E16" i="1"/>
  <c r="L16" i="1" s="1"/>
  <c r="E17" i="1"/>
  <c r="L17" i="1" s="1"/>
  <c r="E20" i="1"/>
  <c r="L20" i="1" s="1"/>
  <c r="E21" i="1"/>
  <c r="L21" i="1" s="1"/>
  <c r="E25" i="1"/>
  <c r="L25" i="1" s="1"/>
  <c r="E28" i="1"/>
  <c r="L28" i="1" s="1"/>
  <c r="E29" i="1"/>
  <c r="L29" i="1" s="1"/>
  <c r="E32" i="1"/>
  <c r="L32" i="1" s="1"/>
  <c r="E36" i="1"/>
  <c r="L36" i="1" s="1"/>
  <c r="E38" i="1"/>
  <c r="L38" i="1" s="1"/>
  <c r="E39" i="1"/>
  <c r="L39" i="1" s="1"/>
  <c r="E41" i="1"/>
  <c r="L41" i="1" s="1"/>
  <c r="E44" i="1"/>
  <c r="L44" i="1" s="1"/>
  <c r="E46" i="1"/>
  <c r="L46" i="1" s="1"/>
  <c r="E47" i="1"/>
  <c r="L47" i="1" s="1"/>
  <c r="E49" i="1"/>
  <c r="L49" i="1" s="1"/>
  <c r="E50" i="1"/>
  <c r="L50" i="1" s="1"/>
  <c r="E51" i="1"/>
  <c r="L51" i="1" s="1"/>
  <c r="E52" i="1"/>
  <c r="L52" i="1" s="1"/>
  <c r="E45" i="1"/>
  <c r="L45" i="1" s="1"/>
  <c r="E56" i="1"/>
  <c r="L56" i="1" s="1"/>
  <c r="E57" i="1"/>
  <c r="L57" i="1" s="1"/>
  <c r="E58" i="1"/>
  <c r="L58" i="1" s="1"/>
  <c r="E59" i="1"/>
  <c r="L59" i="1" s="1"/>
  <c r="E62" i="1"/>
  <c r="L62" i="1" s="1"/>
  <c r="E63" i="1"/>
  <c r="L63" i="1" s="1"/>
  <c r="E64" i="1"/>
  <c r="L64" i="1" s="1"/>
  <c r="E65" i="1"/>
  <c r="L65" i="1" s="1"/>
  <c r="E66" i="1"/>
  <c r="L66" i="1" s="1"/>
  <c r="E72" i="1"/>
  <c r="L72" i="1" s="1"/>
  <c r="E73" i="1"/>
  <c r="L73" i="1" s="1"/>
  <c r="E75" i="1"/>
  <c r="L75" i="1" s="1"/>
  <c r="E76" i="1"/>
  <c r="L76" i="1" s="1"/>
  <c r="E79" i="1"/>
  <c r="L79" i="1" s="1"/>
  <c r="E80" i="1"/>
  <c r="L80" i="1" s="1"/>
  <c r="E81" i="1"/>
  <c r="L81" i="1" s="1"/>
  <c r="E4" i="1"/>
  <c r="L4" i="1" s="1"/>
  <c r="K5" i="5" l="1"/>
  <c r="K6" i="5"/>
  <c r="K4" i="5"/>
  <c r="K10" i="5"/>
  <c r="J7" i="5"/>
  <c r="J6" i="5"/>
  <c r="K7" i="5"/>
  <c r="J5" i="5"/>
  <c r="C10" i="5"/>
  <c r="J4" i="5"/>
  <c r="C7" i="5"/>
  <c r="D10" i="5"/>
  <c r="C6" i="5"/>
  <c r="D7" i="5"/>
  <c r="E10" i="5"/>
  <c r="C5" i="5"/>
  <c r="D6" i="5"/>
  <c r="E7" i="5"/>
  <c r="C4" i="5"/>
  <c r="D5" i="5"/>
  <c r="E6" i="5"/>
  <c r="D4" i="5"/>
  <c r="E5" i="5"/>
  <c r="J10" i="5"/>
  <c r="E4" i="5"/>
  <c r="K9" i="5"/>
  <c r="J9" i="5"/>
  <c r="E9" i="5"/>
  <c r="D9" i="5"/>
  <c r="C9" i="5"/>
  <c r="K8" i="5"/>
  <c r="J8" i="5"/>
  <c r="E8" i="5"/>
  <c r="D8" i="5"/>
  <c r="I4" i="5"/>
  <c r="I8" i="5"/>
  <c r="I5" i="5"/>
  <c r="I9" i="5"/>
  <c r="I10" i="5"/>
  <c r="I6" i="5"/>
  <c r="I7" i="5"/>
  <c r="C8" i="5"/>
  <c r="C4" i="3"/>
  <c r="I7" i="3"/>
  <c r="I6" i="3"/>
  <c r="I5" i="3"/>
  <c r="I9" i="3"/>
  <c r="I4" i="3"/>
  <c r="K6" i="3"/>
  <c r="I8" i="3"/>
  <c r="K10" i="3"/>
  <c r="K5" i="3"/>
  <c r="J8" i="3"/>
  <c r="K8" i="3"/>
  <c r="K9" i="3"/>
  <c r="K7" i="3"/>
  <c r="J7" i="3"/>
  <c r="J6" i="3"/>
  <c r="I10" i="3"/>
  <c r="J4" i="3"/>
  <c r="D7" i="3"/>
  <c r="E10" i="3"/>
  <c r="K4" i="3"/>
  <c r="E7" i="3"/>
  <c r="C8" i="3"/>
  <c r="D4" i="3"/>
  <c r="J5" i="3"/>
  <c r="D8" i="3"/>
  <c r="J9" i="3"/>
  <c r="E4" i="3"/>
  <c r="C5" i="3"/>
  <c r="E8" i="3"/>
  <c r="C9" i="3"/>
  <c r="D5" i="3"/>
  <c r="D9" i="3"/>
  <c r="E5" i="3"/>
  <c r="C6" i="3"/>
  <c r="E9" i="3"/>
  <c r="J10" i="3"/>
  <c r="D6" i="3"/>
  <c r="C10" i="3"/>
  <c r="E6" i="3"/>
  <c r="C7" i="3"/>
  <c r="D10" i="3"/>
  <c r="F6" i="5" l="1"/>
  <c r="L10" i="5"/>
  <c r="L8" i="5"/>
  <c r="L5" i="5"/>
  <c r="L9" i="5"/>
  <c r="L6" i="5"/>
  <c r="L7" i="5"/>
  <c r="F5" i="5"/>
  <c r="F8" i="5"/>
  <c r="F7" i="5"/>
  <c r="L4" i="5"/>
  <c r="F9" i="5"/>
  <c r="F4" i="5"/>
  <c r="F10" i="5"/>
  <c r="L5" i="3"/>
  <c r="L9" i="3"/>
  <c r="L6" i="3"/>
  <c r="L10" i="3"/>
  <c r="L4" i="3"/>
  <c r="L7" i="3"/>
  <c r="F9" i="3"/>
  <c r="F4" i="3"/>
  <c r="L8" i="3"/>
  <c r="F10" i="3"/>
  <c r="F6" i="3"/>
  <c r="F5" i="3"/>
  <c r="F8" i="3"/>
  <c r="F7" i="3"/>
</calcChain>
</file>

<file path=xl/sharedStrings.xml><?xml version="1.0" encoding="utf-8"?>
<sst xmlns="http://schemas.openxmlformats.org/spreadsheetml/2006/main" count="238" uniqueCount="120">
  <si>
    <t>Austria</t>
  </si>
  <si>
    <t>Belgium</t>
  </si>
  <si>
    <t>Chile</t>
  </si>
  <si>
    <t>Colombia</t>
  </si>
  <si>
    <t>Costa Rica</t>
  </si>
  <si>
    <t>Czech Republic</t>
  </si>
  <si>
    <t>Estonia</t>
  </si>
  <si>
    <t>Finland</t>
  </si>
  <si>
    <t>France</t>
  </si>
  <si>
    <t>Germany</t>
  </si>
  <si>
    <t>Greece</t>
  </si>
  <si>
    <t>Hungary</t>
  </si>
  <si>
    <t>Iceland</t>
  </si>
  <si>
    <t>Israel</t>
  </si>
  <si>
    <t>Italy</t>
  </si>
  <si>
    <t>Japan</t>
  </si>
  <si>
    <t>Lithuania</t>
  </si>
  <si>
    <t>Mexico</t>
  </si>
  <si>
    <t>Norway</t>
  </si>
  <si>
    <t>Poland</t>
  </si>
  <si>
    <t>Portugal</t>
  </si>
  <si>
    <t>Slovenia</t>
  </si>
  <si>
    <t>Spain</t>
  </si>
  <si>
    <t>Sweden</t>
  </si>
  <si>
    <t>Switzerland</t>
  </si>
  <si>
    <t>Albania</t>
  </si>
  <si>
    <t>Argentina</t>
  </si>
  <si>
    <t>Baku (Azerbaijan)</t>
  </si>
  <si>
    <t>Brazil</t>
  </si>
  <si>
    <t>Bulgaria</t>
  </si>
  <si>
    <t>Cambodia</t>
  </si>
  <si>
    <t>Croatia</t>
  </si>
  <si>
    <t>Cyprus</t>
  </si>
  <si>
    <t>Dominican Republic</t>
  </si>
  <si>
    <t>El Salvador</t>
  </si>
  <si>
    <t>Georgia</t>
  </si>
  <si>
    <t>Guatemala</t>
  </si>
  <si>
    <t>Indonesia</t>
  </si>
  <si>
    <t>Jordan</t>
  </si>
  <si>
    <t>Kazakhstan</t>
  </si>
  <si>
    <t>Kosovo</t>
  </si>
  <si>
    <t>Malaysia</t>
  </si>
  <si>
    <t>Malta</t>
  </si>
  <si>
    <t>Moldova</t>
  </si>
  <si>
    <t>Mongolia</t>
  </si>
  <si>
    <t>Montenegro</t>
  </si>
  <si>
    <t>Morocco</t>
  </si>
  <si>
    <t>Paraguay</t>
  </si>
  <si>
    <t>Peru</t>
  </si>
  <si>
    <t>Philippines</t>
  </si>
  <si>
    <t>Qatar</t>
  </si>
  <si>
    <t>Romania</t>
  </si>
  <si>
    <t>Saudi Arabia</t>
  </si>
  <si>
    <t>Serbia</t>
  </si>
  <si>
    <t>Singapore</t>
  </si>
  <si>
    <t>Thailand</t>
  </si>
  <si>
    <t>United Arab Emirates</t>
  </si>
  <si>
    <t>Uruguay</t>
  </si>
  <si>
    <t>Uzbekistan</t>
  </si>
  <si>
    <t>MATHS</t>
  </si>
  <si>
    <t>READING</t>
  </si>
  <si>
    <t>SCIENCE</t>
  </si>
  <si>
    <t>Australia</t>
  </si>
  <si>
    <t>Hong Kong</t>
  </si>
  <si>
    <t>Korea South</t>
  </si>
  <si>
    <t>Taiwan</t>
  </si>
  <si>
    <t>Canada</t>
  </si>
  <si>
    <t>Netherlands</t>
  </si>
  <si>
    <t>Macao</t>
  </si>
  <si>
    <t>New Zealand</t>
  </si>
  <si>
    <t>United Kingdom</t>
  </si>
  <si>
    <t>Denmark</t>
  </si>
  <si>
    <t>Ireland</t>
  </si>
  <si>
    <t>Slovakia</t>
  </si>
  <si>
    <t>United States</t>
  </si>
  <si>
    <t>Latvia</t>
  </si>
  <si>
    <t>Ukraine</t>
  </si>
  <si>
    <t>Vietnam</t>
  </si>
  <si>
    <t>Turkey</t>
  </si>
  <si>
    <t>Brunei </t>
  </si>
  <si>
    <t>Macedonia</t>
  </si>
  <si>
    <t>Panama</t>
  </si>
  <si>
    <t>Jamaica</t>
  </si>
  <si>
    <t>QI</t>
  </si>
  <si>
    <t>RANG QI</t>
  </si>
  <si>
    <t>RANG PISA</t>
  </si>
  <si>
    <t>PISA/QI</t>
  </si>
  <si>
    <t>RANG MATHS</t>
  </si>
  <si>
    <t>RANG READING</t>
  </si>
  <si>
    <t>RANG SCIENCE</t>
  </si>
  <si>
    <t>RANG PISA/QI</t>
  </si>
  <si>
    <t>PISA</t>
  </si>
  <si>
    <t>101+</t>
  </si>
  <si>
    <t>96-100</t>
  </si>
  <si>
    <t>91-95</t>
  </si>
  <si>
    <t>86-90</t>
  </si>
  <si>
    <t>MOY PISA</t>
  </si>
  <si>
    <t>σ PISA</t>
  </si>
  <si>
    <t>MOY RANG PISA</t>
  </si>
  <si>
    <t>MOY PISA/QI</t>
  </si>
  <si>
    <t>σ PISA/QI</t>
  </si>
  <si>
    <t>σ RANG PISA</t>
  </si>
  <si>
    <t>σ/MOY PISA</t>
  </si>
  <si>
    <t>σ/MOY RG PISA</t>
  </si>
  <si>
    <t>σ/MOY PISA/QI</t>
  </si>
  <si>
    <t>81-85</t>
  </si>
  <si>
    <t>80-</t>
  </si>
  <si>
    <t>N</t>
  </si>
  <si>
    <t>CORR PISA-QI</t>
  </si>
  <si>
    <t>Tous</t>
  </si>
  <si>
    <t>N : Nombre de pays</t>
  </si>
  <si>
    <t>CORR : Coefficient de corrélation. Attention : ne prend pas en compte la population de chaque pays, et n’est donc qu’indicatif</t>
  </si>
  <si>
    <t>MOY : Moyenne arithmétique</t>
  </si>
  <si>
    <t>σ : Écart-Type</t>
  </si>
  <si>
    <t>RG : Rang (de 1 à 80)</t>
  </si>
  <si>
    <t>σ/MOY : Coefficient de variation qui montre à quel point la Moyenne est descriptive de la distribution (voir Douance : La Courbe en Cloche : ce qu’il faut savoir Section 1.1)</t>
  </si>
  <si>
    <t>L</t>
  </si>
  <si>
    <t>TOUS PAYS</t>
  </si>
  <si>
    <t>ANALYSE PAR SEGMENTS : TOUS PAYS (N=80)</t>
  </si>
  <si>
    <t>ANALYSE PAR SEGMENTS : PAYS SAUF J ET Q SAUF JAMAÏQUE ET QATAR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</si>
</sst>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74" formatCode="0.0%"/>
    <numFmt numFmtId="176" formatCode="#,##0.000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2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5"/>
      <color rgb="FF444444"/>
      <name val="Roboto"/>
    </font>
    <font>
      <i/>
      <sz val="12"/>
      <color rgb="FF444444"/>
      <name val="Calibri"/>
      <family val="2"/>
    </font>
    <font>
      <sz val="12"/>
      <color theme="1"/>
      <name val="Calibri"/>
      <family val="2"/>
    </font>
    <font>
      <u/>
      <sz val="12"/>
      <color theme="10"/>
      <name val="Calibri"/>
      <family val="2"/>
    </font>
    <font>
      <sz val="12"/>
      <color theme="1"/>
      <name val="Courier New"/>
      <family val="1"/>
    </font>
    <font>
      <b/>
      <sz val="12"/>
      <color theme="1"/>
      <name val="Courier New"/>
      <family val="1"/>
    </font>
    <font>
      <i/>
      <sz val="12"/>
      <color rgb="FF000000"/>
      <name val="Calibri"/>
      <family val="2"/>
      <scheme val="minor"/>
    </font>
    <font>
      <i/>
      <sz val="12"/>
      <color theme="1"/>
      <name val="Courier New"/>
      <family val="1"/>
    </font>
    <font>
      <b/>
      <i/>
      <sz val="12"/>
      <color theme="1"/>
      <name val="Courier New"/>
      <family val="1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</cellStyleXfs>
  <cellXfs count="62">
    <xf numFmtId="0" fontId="0" fillId="0" borderId="0" xfId="0"/>
    <xf numFmtId="0" fontId="3" fillId="0" borderId="1" xfId="2" applyBorder="1"/>
    <xf numFmtId="0" fontId="4" fillId="0" borderId="1" xfId="2" applyFont="1" applyBorder="1"/>
    <xf numFmtId="164" fontId="0" fillId="0" borderId="0" xfId="0" applyNumberFormat="1"/>
    <xf numFmtId="0" fontId="6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6" fillId="0" borderId="1" xfId="0" applyFont="1" applyBorder="1"/>
    <xf numFmtId="0" fontId="3" fillId="0" borderId="0" xfId="2" applyBorder="1"/>
    <xf numFmtId="0" fontId="6" fillId="0" borderId="0" xfId="0" applyFont="1" applyBorder="1"/>
    <xf numFmtId="0" fontId="2" fillId="0" borderId="0" xfId="0" applyFon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7" fillId="0" borderId="0" xfId="0" applyFont="1"/>
    <xf numFmtId="3" fontId="0" fillId="0" borderId="0" xfId="0" applyNumberForma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3" applyFont="1"/>
    <xf numFmtId="0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74" fontId="12" fillId="0" borderId="0" xfId="1" applyNumberFormat="1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174" fontId="13" fillId="0" borderId="0" xfId="1" applyNumberFormat="1" applyFont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" fontId="12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176" fontId="0" fillId="0" borderId="0" xfId="0" applyNumberForma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1" xfId="0" applyFont="1" applyBorder="1"/>
    <xf numFmtId="1" fontId="15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1" fontId="16" fillId="0" borderId="0" xfId="0" applyNumberFormat="1" applyFont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/>
    </xf>
    <xf numFmtId="0" fontId="17" fillId="0" borderId="1" xfId="2" applyFont="1" applyBorder="1"/>
    <xf numFmtId="1" fontId="2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3" fillId="0" borderId="0" xfId="2"/>
  </cellXfs>
  <cellStyles count="4">
    <cellStyle name="Lien hypertexte" xfId="3" builtinId="8"/>
    <cellStyle name="Normal" xfId="0" builtinId="0"/>
    <cellStyle name="Normal 2 3" xfId="2" xr:uid="{70747007-B99A-4545-BE4A-67A2E2D525B5}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ouance.org/qi/courbe-cloche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ouance.org/qi/courbe-cloch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C5B63-1ADD-EC42-8A3B-E43E8E4B9344}">
  <dimension ref="A1:Q8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XFD1048576"/>
    </sheetView>
  </sheetViews>
  <sheetFormatPr baseColWidth="10" defaultRowHeight="16" x14ac:dyDescent="0.2"/>
  <cols>
    <col min="1" max="1" width="17.6640625" bestFit="1" customWidth="1"/>
    <col min="2" max="2" width="7.33203125" style="45" bestFit="1" customWidth="1"/>
    <col min="3" max="3" width="9" style="45" bestFit="1" customWidth="1"/>
    <col min="4" max="4" width="8" style="45" bestFit="1" customWidth="1"/>
    <col min="5" max="5" width="8.1640625" style="15" bestFit="1" customWidth="1"/>
    <col min="6" max="6" width="6" style="38" customWidth="1"/>
    <col min="7" max="7" width="12.83203125" style="45" bestFit="1" customWidth="1"/>
    <col min="8" max="8" width="14.5" style="45" bestFit="1" customWidth="1"/>
    <col min="9" max="9" width="13.5" style="45" bestFit="1" customWidth="1"/>
    <col min="10" max="10" width="10.33203125" style="45" bestFit="1" customWidth="1"/>
    <col min="11" max="11" width="10.33203125" style="45" customWidth="1"/>
    <col min="12" max="12" width="7.5" style="46" bestFit="1" customWidth="1"/>
    <col min="13" max="13" width="9.1640625" style="47" bestFit="1" customWidth="1"/>
    <col min="15" max="15" width="3.83203125" customWidth="1"/>
    <col min="16" max="16" width="12.5" bestFit="1" customWidth="1"/>
  </cols>
  <sheetData>
    <row r="1" spans="1:13" s="6" customFormat="1" x14ac:dyDescent="0.2">
      <c r="A1" s="2" t="s">
        <v>117</v>
      </c>
      <c r="B1" s="13" t="s">
        <v>59</v>
      </c>
      <c r="C1" s="38" t="s">
        <v>60</v>
      </c>
      <c r="D1" s="38" t="s">
        <v>61</v>
      </c>
      <c r="E1" s="17" t="s">
        <v>91</v>
      </c>
      <c r="F1" s="38" t="s">
        <v>83</v>
      </c>
      <c r="G1" s="38" t="s">
        <v>87</v>
      </c>
      <c r="H1" s="38" t="s">
        <v>88</v>
      </c>
      <c r="I1" s="38" t="s">
        <v>89</v>
      </c>
      <c r="J1" s="38" t="s">
        <v>85</v>
      </c>
      <c r="K1" s="38" t="s">
        <v>84</v>
      </c>
      <c r="L1" s="39" t="s">
        <v>86</v>
      </c>
      <c r="M1" s="40" t="s">
        <v>90</v>
      </c>
    </row>
    <row r="2" spans="1:13" ht="17" x14ac:dyDescent="0.25">
      <c r="A2" s="1" t="s">
        <v>25</v>
      </c>
      <c r="B2" s="41">
        <v>368.22171995104509</v>
      </c>
      <c r="C2" s="41">
        <v>358.43475823978576</v>
      </c>
      <c r="D2" s="41">
        <v>375.9677509261673</v>
      </c>
      <c r="E2" s="31">
        <f>SUM(B2:D2)</f>
        <v>1102.6242291169981</v>
      </c>
      <c r="F2" s="32">
        <v>82</v>
      </c>
      <c r="G2" s="33">
        <v>68</v>
      </c>
      <c r="H2" s="33">
        <v>73</v>
      </c>
      <c r="I2" s="33">
        <v>70</v>
      </c>
      <c r="J2" s="33">
        <v>70</v>
      </c>
      <c r="K2" s="33">
        <v>67</v>
      </c>
      <c r="L2" s="42">
        <f>E2/F2</f>
        <v>13.446636940451196</v>
      </c>
      <c r="M2" s="33">
        <v>64</v>
      </c>
    </row>
    <row r="3" spans="1:13" ht="17" x14ac:dyDescent="0.25">
      <c r="A3" s="1" t="s">
        <v>26</v>
      </c>
      <c r="B3" s="41">
        <v>377.52902864845396</v>
      </c>
      <c r="C3" s="41">
        <v>400.74404347937428</v>
      </c>
      <c r="D3" s="41">
        <v>406.19134070596033</v>
      </c>
      <c r="E3" s="31">
        <f>SUM(B3:D3)</f>
        <v>1184.4644128337886</v>
      </c>
      <c r="F3" s="32">
        <v>87</v>
      </c>
      <c r="G3" s="33">
        <v>66</v>
      </c>
      <c r="H3" s="33">
        <v>58</v>
      </c>
      <c r="I3" s="33">
        <v>60</v>
      </c>
      <c r="J3" s="33">
        <v>62</v>
      </c>
      <c r="K3" s="33">
        <v>54</v>
      </c>
      <c r="L3" s="42">
        <f>E3/F3</f>
        <v>13.614533480848145</v>
      </c>
      <c r="M3" s="33">
        <v>63</v>
      </c>
    </row>
    <row r="4" spans="1:13" ht="17" x14ac:dyDescent="0.25">
      <c r="A4" s="1" t="s">
        <v>62</v>
      </c>
      <c r="B4" s="41">
        <v>487.08425351213077</v>
      </c>
      <c r="C4" s="41">
        <v>498.05093977660573</v>
      </c>
      <c r="D4" s="41">
        <v>507.00086934857183</v>
      </c>
      <c r="E4" s="31">
        <f>SUM(B4:D4)</f>
        <v>1492.1360626373082</v>
      </c>
      <c r="F4" s="32">
        <v>99</v>
      </c>
      <c r="G4" s="33">
        <v>17</v>
      </c>
      <c r="H4" s="33">
        <v>12</v>
      </c>
      <c r="I4" s="33">
        <v>10</v>
      </c>
      <c r="J4" s="33">
        <v>11</v>
      </c>
      <c r="K4" s="33">
        <v>17</v>
      </c>
      <c r="L4" s="42">
        <f>E4/F4</f>
        <v>15.072081440780892</v>
      </c>
      <c r="M4" s="33">
        <v>12</v>
      </c>
    </row>
    <row r="5" spans="1:13" ht="17" x14ac:dyDescent="0.25">
      <c r="A5" s="1" t="s">
        <v>0</v>
      </c>
      <c r="B5" s="41">
        <v>487.26749896735731</v>
      </c>
      <c r="C5" s="41">
        <v>480.4058472226605</v>
      </c>
      <c r="D5" s="41">
        <v>491.27095872010705</v>
      </c>
      <c r="E5" s="31">
        <f>SUM(B5:D5)</f>
        <v>1458.9443049101249</v>
      </c>
      <c r="F5" s="32">
        <v>99</v>
      </c>
      <c r="G5" s="33">
        <v>16</v>
      </c>
      <c r="H5" s="33">
        <v>21</v>
      </c>
      <c r="I5" s="33">
        <v>23</v>
      </c>
      <c r="J5" s="33">
        <v>20</v>
      </c>
      <c r="K5" s="33">
        <v>17</v>
      </c>
      <c r="L5" s="42">
        <f>E5/F5</f>
        <v>14.736811160708331</v>
      </c>
      <c r="M5" s="33">
        <v>29</v>
      </c>
    </row>
    <row r="6" spans="1:13" ht="17" x14ac:dyDescent="0.25">
      <c r="A6" s="1" t="s">
        <v>27</v>
      </c>
      <c r="B6" s="41">
        <v>396.88229287083971</v>
      </c>
      <c r="C6" s="41">
        <v>365.21385835087807</v>
      </c>
      <c r="D6" s="41">
        <v>380.14368749242345</v>
      </c>
      <c r="E6" s="31">
        <f>SUM(B6:D6)</f>
        <v>1142.2398387141411</v>
      </c>
      <c r="F6" s="32">
        <v>85</v>
      </c>
      <c r="G6" s="33">
        <v>56</v>
      </c>
      <c r="H6" s="33">
        <v>69</v>
      </c>
      <c r="I6" s="33">
        <v>68</v>
      </c>
      <c r="J6" s="33">
        <v>66</v>
      </c>
      <c r="K6" s="33">
        <v>62</v>
      </c>
      <c r="L6" s="42">
        <f>E6/F6</f>
        <v>13.438115749578131</v>
      </c>
      <c r="M6" s="33">
        <v>65</v>
      </c>
    </row>
    <row r="7" spans="1:13" ht="17" x14ac:dyDescent="0.25">
      <c r="A7" s="1" t="s">
        <v>1</v>
      </c>
      <c r="B7" s="41">
        <v>489.48681674494503</v>
      </c>
      <c r="C7" s="41">
        <v>478.85266827823591</v>
      </c>
      <c r="D7" s="41">
        <v>490.57834605919447</v>
      </c>
      <c r="E7" s="31">
        <f>SUM(B7:D7)</f>
        <v>1458.9178310823754</v>
      </c>
      <c r="F7" s="32">
        <v>100</v>
      </c>
      <c r="G7" s="33">
        <v>12</v>
      </c>
      <c r="H7" s="33">
        <v>23</v>
      </c>
      <c r="I7" s="33">
        <v>24</v>
      </c>
      <c r="J7" s="33">
        <v>21</v>
      </c>
      <c r="K7" s="33">
        <v>10</v>
      </c>
      <c r="L7" s="42">
        <f>E7/F7</f>
        <v>14.589178310823755</v>
      </c>
      <c r="M7" s="33">
        <v>41</v>
      </c>
    </row>
    <row r="8" spans="1:13" ht="17" x14ac:dyDescent="0.25">
      <c r="A8" s="1" t="s">
        <v>28</v>
      </c>
      <c r="B8" s="41">
        <v>378.6913669469825</v>
      </c>
      <c r="C8" s="41">
        <v>410.35697944299073</v>
      </c>
      <c r="D8" s="41">
        <v>403.00121363646645</v>
      </c>
      <c r="E8" s="31">
        <f>SUM(B8:D8)</f>
        <v>1192.0495600264396</v>
      </c>
      <c r="F8" s="32">
        <v>84</v>
      </c>
      <c r="G8" s="33">
        <v>65</v>
      </c>
      <c r="H8" s="33">
        <v>52</v>
      </c>
      <c r="I8" s="33">
        <v>62</v>
      </c>
      <c r="J8" s="33">
        <v>60</v>
      </c>
      <c r="K8" s="33">
        <v>64</v>
      </c>
      <c r="L8" s="42">
        <f>E8/F8</f>
        <v>14.191066190790949</v>
      </c>
      <c r="M8" s="33">
        <v>52</v>
      </c>
    </row>
    <row r="9" spans="1:13" ht="17" x14ac:dyDescent="0.25">
      <c r="A9" s="9" t="s">
        <v>79</v>
      </c>
      <c r="B9" s="41">
        <v>442.09310447098136</v>
      </c>
      <c r="C9" s="41">
        <v>429.23191170963378</v>
      </c>
      <c r="D9" s="41">
        <v>445.85511634219006</v>
      </c>
      <c r="E9" s="31">
        <f>SUM(B9:D9)</f>
        <v>1317.1801325228053</v>
      </c>
      <c r="F9" s="32">
        <v>88</v>
      </c>
      <c r="G9" s="33">
        <v>40</v>
      </c>
      <c r="H9" s="33">
        <v>44</v>
      </c>
      <c r="I9" s="33">
        <v>42</v>
      </c>
      <c r="J9" s="33">
        <v>42</v>
      </c>
      <c r="K9" s="33">
        <v>53</v>
      </c>
      <c r="L9" s="42">
        <f>E9/F9</f>
        <v>14.967956051395515</v>
      </c>
      <c r="M9" s="33">
        <v>15</v>
      </c>
    </row>
    <row r="10" spans="1:13" ht="17" x14ac:dyDescent="0.25">
      <c r="A10" s="1" t="s">
        <v>29</v>
      </c>
      <c r="B10" s="41">
        <v>417.30390037486825</v>
      </c>
      <c r="C10" s="41">
        <v>404.30373969630296</v>
      </c>
      <c r="D10" s="41">
        <v>420.99321949949467</v>
      </c>
      <c r="E10" s="31">
        <f>SUM(B10:D10)</f>
        <v>1242.6008595706658</v>
      </c>
      <c r="F10" s="32">
        <v>93</v>
      </c>
      <c r="G10" s="33">
        <v>49</v>
      </c>
      <c r="H10" s="33">
        <v>57</v>
      </c>
      <c r="I10" s="33">
        <v>50</v>
      </c>
      <c r="J10" s="33">
        <v>49</v>
      </c>
      <c r="K10" s="33">
        <v>40</v>
      </c>
      <c r="L10" s="42">
        <f>E10/F10</f>
        <v>13.361299565275976</v>
      </c>
      <c r="M10" s="33">
        <v>66</v>
      </c>
    </row>
    <row r="11" spans="1:13" ht="17" x14ac:dyDescent="0.25">
      <c r="A11" s="1" t="s">
        <v>30</v>
      </c>
      <c r="B11" s="41">
        <v>336.39604125930657</v>
      </c>
      <c r="C11" s="41">
        <v>328.84278042146502</v>
      </c>
      <c r="D11" s="41">
        <v>347.10416214969729</v>
      </c>
      <c r="E11" s="31">
        <f>SUM(B11:D11)</f>
        <v>1012.3429838304689</v>
      </c>
      <c r="F11" s="32">
        <v>87</v>
      </c>
      <c r="G11" s="33">
        <v>80</v>
      </c>
      <c r="H11" s="33">
        <v>80</v>
      </c>
      <c r="I11" s="33">
        <v>80</v>
      </c>
      <c r="J11" s="33">
        <v>80</v>
      </c>
      <c r="K11" s="33">
        <v>54</v>
      </c>
      <c r="L11" s="42">
        <f>E11/F11</f>
        <v>11.63612625092493</v>
      </c>
      <c r="M11" s="33">
        <v>80</v>
      </c>
    </row>
    <row r="12" spans="1:13" ht="17" x14ac:dyDescent="0.25">
      <c r="A12" s="1" t="s">
        <v>66</v>
      </c>
      <c r="B12" s="41">
        <v>496.94789443570392</v>
      </c>
      <c r="C12" s="41">
        <v>507.1328958226768</v>
      </c>
      <c r="D12" s="41">
        <v>515.01667599823065</v>
      </c>
      <c r="E12" s="31">
        <f>SUM(B12:D12)</f>
        <v>1519.0974662566114</v>
      </c>
      <c r="F12" s="32">
        <v>101</v>
      </c>
      <c r="G12" s="33">
        <v>9</v>
      </c>
      <c r="H12" s="33">
        <v>8</v>
      </c>
      <c r="I12" s="33">
        <v>8</v>
      </c>
      <c r="J12" s="33">
        <v>8</v>
      </c>
      <c r="K12" s="33">
        <v>6</v>
      </c>
      <c r="L12" s="42">
        <f>E12/F12</f>
        <v>15.040568972837736</v>
      </c>
      <c r="M12" s="33">
        <v>13</v>
      </c>
    </row>
    <row r="13" spans="1:13" ht="17" x14ac:dyDescent="0.25">
      <c r="A13" s="1" t="s">
        <v>2</v>
      </c>
      <c r="B13" s="41">
        <v>411.69657070809609</v>
      </c>
      <c r="C13" s="41">
        <v>447.9789573967023</v>
      </c>
      <c r="D13" s="41">
        <v>443.54340240525221</v>
      </c>
      <c r="E13" s="31">
        <f>SUM(B13:D13)</f>
        <v>1303.2189305100505</v>
      </c>
      <c r="F13" s="32">
        <v>89</v>
      </c>
      <c r="G13" s="33">
        <v>52</v>
      </c>
      <c r="H13" s="33">
        <v>37</v>
      </c>
      <c r="I13" s="33">
        <v>43</v>
      </c>
      <c r="J13" s="33">
        <v>44</v>
      </c>
      <c r="K13" s="33">
        <v>48</v>
      </c>
      <c r="L13" s="42">
        <f>E13/F13</f>
        <v>14.642909331573602</v>
      </c>
      <c r="M13" s="33">
        <v>37</v>
      </c>
    </row>
    <row r="14" spans="1:13" ht="17" x14ac:dyDescent="0.25">
      <c r="A14" s="1" t="s">
        <v>3</v>
      </c>
      <c r="B14" s="41">
        <v>382.69683512956738</v>
      </c>
      <c r="C14" s="41">
        <v>408.66502634332647</v>
      </c>
      <c r="D14" s="41">
        <v>411.12067324764644</v>
      </c>
      <c r="E14" s="31">
        <f>SUM(B14:D14)</f>
        <v>1202.4825347205403</v>
      </c>
      <c r="F14" s="32">
        <v>83</v>
      </c>
      <c r="G14" s="33">
        <v>64</v>
      </c>
      <c r="H14" s="33">
        <v>54</v>
      </c>
      <c r="I14" s="33">
        <v>54</v>
      </c>
      <c r="J14" s="33">
        <v>59</v>
      </c>
      <c r="K14" s="33">
        <v>65</v>
      </c>
      <c r="L14" s="42">
        <f>E14/F14</f>
        <v>14.487741382175185</v>
      </c>
      <c r="M14" s="33">
        <v>43</v>
      </c>
    </row>
    <row r="15" spans="1:13" ht="17" x14ac:dyDescent="0.25">
      <c r="A15" s="1" t="s">
        <v>4</v>
      </c>
      <c r="B15" s="41">
        <v>384.57604112435735</v>
      </c>
      <c r="C15" s="41">
        <v>415.23308032564466</v>
      </c>
      <c r="D15" s="41">
        <v>410.9866236658263</v>
      </c>
      <c r="E15" s="31">
        <f>SUM(B15:D15)</f>
        <v>1210.7957451158284</v>
      </c>
      <c r="F15" s="32">
        <v>87</v>
      </c>
      <c r="G15" s="33">
        <v>63</v>
      </c>
      <c r="H15" s="33">
        <v>50</v>
      </c>
      <c r="I15" s="33">
        <v>55</v>
      </c>
      <c r="J15" s="33">
        <v>56</v>
      </c>
      <c r="K15" s="33">
        <v>54</v>
      </c>
      <c r="L15" s="42">
        <f>E15/F15</f>
        <v>13.917192472595728</v>
      </c>
      <c r="M15" s="33">
        <v>58</v>
      </c>
    </row>
    <row r="16" spans="1:13" ht="17" x14ac:dyDescent="0.25">
      <c r="A16" s="1" t="s">
        <v>31</v>
      </c>
      <c r="B16" s="41">
        <v>463.1051893674915</v>
      </c>
      <c r="C16" s="41">
        <v>475.49894644232972</v>
      </c>
      <c r="D16" s="41">
        <v>482.6674492104965</v>
      </c>
      <c r="E16" s="31">
        <f>SUM(B16:D16)</f>
        <v>1421.2715850203176</v>
      </c>
      <c r="F16" s="32">
        <v>97</v>
      </c>
      <c r="G16" s="33">
        <v>36</v>
      </c>
      <c r="H16" s="33">
        <v>26</v>
      </c>
      <c r="I16" s="33">
        <v>31</v>
      </c>
      <c r="J16" s="33">
        <v>33</v>
      </c>
      <c r="K16" s="33">
        <v>28</v>
      </c>
      <c r="L16" s="42">
        <f>E16/F16</f>
        <v>14.652284381652759</v>
      </c>
      <c r="M16" s="33">
        <v>34</v>
      </c>
    </row>
    <row r="17" spans="1:13" ht="17" x14ac:dyDescent="0.25">
      <c r="A17" s="1" t="s">
        <v>32</v>
      </c>
      <c r="B17" s="41">
        <v>418.30668002350967</v>
      </c>
      <c r="C17" s="41">
        <v>381.07572437195614</v>
      </c>
      <c r="D17" s="41">
        <v>410.90251727479239</v>
      </c>
      <c r="E17" s="31">
        <f>SUM(B17:D17)</f>
        <v>1210.2849216702582</v>
      </c>
      <c r="F17" s="32">
        <v>93</v>
      </c>
      <c r="G17" s="33">
        <v>48</v>
      </c>
      <c r="H17" s="33">
        <v>63</v>
      </c>
      <c r="I17" s="33">
        <v>56</v>
      </c>
      <c r="J17" s="33">
        <v>57</v>
      </c>
      <c r="K17" s="33">
        <v>40</v>
      </c>
      <c r="L17" s="42">
        <f>E17/F17</f>
        <v>13.013816362045787</v>
      </c>
      <c r="M17" s="33">
        <v>77</v>
      </c>
    </row>
    <row r="18" spans="1:13" ht="17" x14ac:dyDescent="0.25">
      <c r="A18" s="7" t="s">
        <v>5</v>
      </c>
      <c r="B18" s="41">
        <v>486.99920785192438</v>
      </c>
      <c r="C18" s="41">
        <v>488.60366846037118</v>
      </c>
      <c r="D18" s="41">
        <v>497.74204696346351</v>
      </c>
      <c r="E18" s="31">
        <f>SUM(B18:D18)</f>
        <v>1473.3449232757591</v>
      </c>
      <c r="F18" s="32">
        <v>99</v>
      </c>
      <c r="G18" s="33">
        <v>18</v>
      </c>
      <c r="H18" s="33">
        <v>17</v>
      </c>
      <c r="I18" s="33">
        <v>18</v>
      </c>
      <c r="J18" s="33">
        <v>16</v>
      </c>
      <c r="K18" s="33">
        <v>17</v>
      </c>
      <c r="L18" s="42">
        <f>E18/F18</f>
        <v>14.882271952280396</v>
      </c>
      <c r="M18" s="33">
        <v>22</v>
      </c>
    </row>
    <row r="19" spans="1:13" ht="17" x14ac:dyDescent="0.25">
      <c r="A19" s="7" t="s">
        <v>71</v>
      </c>
      <c r="B19" s="41">
        <v>489.27387694241099</v>
      </c>
      <c r="C19" s="41">
        <v>488.80099070123538</v>
      </c>
      <c r="D19" s="41">
        <v>493.81571169679114</v>
      </c>
      <c r="E19" s="31">
        <f>SUM(B19:D19)</f>
        <v>1471.8905793404374</v>
      </c>
      <c r="F19" s="32">
        <v>99</v>
      </c>
      <c r="G19" s="33">
        <v>13</v>
      </c>
      <c r="H19" s="33">
        <v>15</v>
      </c>
      <c r="I19" s="33">
        <v>20</v>
      </c>
      <c r="J19" s="33">
        <v>17</v>
      </c>
      <c r="K19" s="33">
        <v>17</v>
      </c>
      <c r="L19" s="42">
        <f>E19/F19</f>
        <v>14.867581609499368</v>
      </c>
      <c r="M19" s="33">
        <v>23</v>
      </c>
    </row>
    <row r="20" spans="1:13" ht="17" x14ac:dyDescent="0.25">
      <c r="A20" s="8" t="s">
        <v>33</v>
      </c>
      <c r="B20" s="41">
        <v>339.10724673258596</v>
      </c>
      <c r="C20" s="41">
        <v>351.3122866900286</v>
      </c>
      <c r="D20" s="41">
        <v>360.42605974104299</v>
      </c>
      <c r="E20" s="31">
        <f>SUM(B20:D20)</f>
        <v>1050.8455931636577</v>
      </c>
      <c r="F20" s="32">
        <v>80</v>
      </c>
      <c r="G20" s="33">
        <v>78</v>
      </c>
      <c r="H20" s="33">
        <v>74</v>
      </c>
      <c r="I20" s="33">
        <v>76</v>
      </c>
      <c r="J20" s="33">
        <v>79</v>
      </c>
      <c r="K20" s="33">
        <v>72</v>
      </c>
      <c r="L20" s="42">
        <f>E20/F20</f>
        <v>13.135569914545721</v>
      </c>
      <c r="M20" s="33">
        <v>76</v>
      </c>
    </row>
    <row r="21" spans="1:13" ht="17" x14ac:dyDescent="0.25">
      <c r="A21" s="1" t="s">
        <v>34</v>
      </c>
      <c r="B21" s="41">
        <v>343.4691009767227</v>
      </c>
      <c r="C21" s="41">
        <v>364.90364362446246</v>
      </c>
      <c r="D21" s="41">
        <v>373.14131443083045</v>
      </c>
      <c r="E21" s="31">
        <f>SUM(B21:D21)</f>
        <v>1081.5140590320157</v>
      </c>
      <c r="F21" s="32">
        <v>78</v>
      </c>
      <c r="G21" s="33">
        <v>77</v>
      </c>
      <c r="H21" s="33">
        <v>70</v>
      </c>
      <c r="I21" s="33">
        <v>72</v>
      </c>
      <c r="J21" s="33">
        <v>72</v>
      </c>
      <c r="K21" s="33">
        <v>78</v>
      </c>
      <c r="L21" s="42">
        <f>E21/F21</f>
        <v>13.865564859384817</v>
      </c>
      <c r="M21" s="33">
        <v>59</v>
      </c>
    </row>
    <row r="22" spans="1:13" ht="17" x14ac:dyDescent="0.25">
      <c r="A22" s="1" t="s">
        <v>6</v>
      </c>
      <c r="B22" s="41">
        <v>509.9469532247615</v>
      </c>
      <c r="C22" s="41">
        <v>511.03033164392804</v>
      </c>
      <c r="D22" s="41">
        <v>525.81177849436551</v>
      </c>
      <c r="E22" s="31">
        <f>SUM(B22:D22)</f>
        <v>1546.789063363055</v>
      </c>
      <c r="F22" s="32">
        <v>101</v>
      </c>
      <c r="G22" s="33">
        <v>7</v>
      </c>
      <c r="H22" s="33">
        <v>6</v>
      </c>
      <c r="I22" s="33">
        <v>6</v>
      </c>
      <c r="J22" s="33">
        <v>7</v>
      </c>
      <c r="K22" s="33">
        <v>6</v>
      </c>
      <c r="L22" s="42">
        <f>E22/F22</f>
        <v>15.314743201614405</v>
      </c>
      <c r="M22" s="33">
        <v>8</v>
      </c>
    </row>
    <row r="23" spans="1:13" ht="17" x14ac:dyDescent="0.25">
      <c r="A23" s="1" t="s">
        <v>7</v>
      </c>
      <c r="B23" s="41">
        <v>484.13922563776697</v>
      </c>
      <c r="C23" s="41">
        <v>490.21768481353621</v>
      </c>
      <c r="D23" s="41">
        <v>510.95885052909239</v>
      </c>
      <c r="E23" s="31">
        <f>SUM(B23:D23)</f>
        <v>1485.3157609803957</v>
      </c>
      <c r="F23" s="32">
        <v>101</v>
      </c>
      <c r="G23" s="33">
        <v>20</v>
      </c>
      <c r="H23" s="33">
        <v>14</v>
      </c>
      <c r="I23" s="33">
        <v>9</v>
      </c>
      <c r="J23" s="33">
        <v>12</v>
      </c>
      <c r="K23" s="33">
        <v>6</v>
      </c>
      <c r="L23" s="42">
        <f>E23/F23</f>
        <v>14.706096643370254</v>
      </c>
      <c r="M23" s="33">
        <v>31</v>
      </c>
    </row>
    <row r="24" spans="1:13" ht="17" x14ac:dyDescent="0.25">
      <c r="A24" s="2" t="s">
        <v>8</v>
      </c>
      <c r="B24" s="32">
        <v>473.94441842059842</v>
      </c>
      <c r="C24" s="32">
        <v>473.852158031199</v>
      </c>
      <c r="D24" s="32">
        <v>487.22527871113971</v>
      </c>
      <c r="E24" s="35">
        <f>SUM(B24:D24)</f>
        <v>1435.0218551629371</v>
      </c>
      <c r="F24" s="32">
        <v>98</v>
      </c>
      <c r="G24" s="36">
        <v>26</v>
      </c>
      <c r="H24" s="36">
        <v>29</v>
      </c>
      <c r="I24" s="36">
        <v>26</v>
      </c>
      <c r="J24" s="36">
        <v>26</v>
      </c>
      <c r="K24" s="33">
        <v>22</v>
      </c>
      <c r="L24" s="43">
        <f>E24/F24</f>
        <v>14.643080154723847</v>
      </c>
      <c r="M24" s="36">
        <v>36</v>
      </c>
    </row>
    <row r="25" spans="1:13" ht="17" x14ac:dyDescent="0.25">
      <c r="A25" s="1" t="s">
        <v>35</v>
      </c>
      <c r="B25" s="41">
        <v>390.02422032168261</v>
      </c>
      <c r="C25" s="41">
        <v>373.85835094728674</v>
      </c>
      <c r="D25" s="41">
        <v>384.06745917538075</v>
      </c>
      <c r="E25" s="31">
        <f>SUM(B25:D25)</f>
        <v>1147.95003044435</v>
      </c>
      <c r="F25" s="32">
        <v>87</v>
      </c>
      <c r="G25" s="33">
        <v>60</v>
      </c>
      <c r="H25" s="33">
        <v>67</v>
      </c>
      <c r="I25" s="33">
        <v>66</v>
      </c>
      <c r="J25" s="33">
        <v>65</v>
      </c>
      <c r="K25" s="33">
        <v>54</v>
      </c>
      <c r="L25" s="42">
        <f>E25/F25</f>
        <v>13.194827936141953</v>
      </c>
      <c r="M25" s="33">
        <v>74</v>
      </c>
    </row>
    <row r="26" spans="1:13" ht="17" x14ac:dyDescent="0.25">
      <c r="A26" s="1" t="s">
        <v>9</v>
      </c>
      <c r="B26" s="41">
        <v>474.82645390785706</v>
      </c>
      <c r="C26" s="41">
        <v>479.79402475457374</v>
      </c>
      <c r="D26" s="41">
        <v>492.42672950617748</v>
      </c>
      <c r="E26" s="31">
        <f>SUM(B26:D26)</f>
        <v>1447.0472081686082</v>
      </c>
      <c r="F26" s="32">
        <v>100</v>
      </c>
      <c r="G26" s="33">
        <v>25</v>
      </c>
      <c r="H26" s="33">
        <v>22</v>
      </c>
      <c r="I26" s="33">
        <v>22</v>
      </c>
      <c r="J26" s="33">
        <v>24</v>
      </c>
      <c r="K26" s="33">
        <v>10</v>
      </c>
      <c r="L26" s="42">
        <f>E26/F26</f>
        <v>14.470472081686083</v>
      </c>
      <c r="M26" s="33">
        <v>44</v>
      </c>
    </row>
    <row r="27" spans="1:13" ht="17" x14ac:dyDescent="0.25">
      <c r="A27" s="1" t="s">
        <v>10</v>
      </c>
      <c r="B27" s="41">
        <v>430.1463218532806</v>
      </c>
      <c r="C27" s="41">
        <v>438.44062522535023</v>
      </c>
      <c r="D27" s="41">
        <v>440.78606047355953</v>
      </c>
      <c r="E27" s="31">
        <f>SUM(B27:D27)</f>
        <v>1309.3730075521903</v>
      </c>
      <c r="F27" s="32">
        <v>93</v>
      </c>
      <c r="G27" s="33">
        <v>44</v>
      </c>
      <c r="H27" s="33">
        <v>41</v>
      </c>
      <c r="I27" s="33">
        <v>44</v>
      </c>
      <c r="J27" s="33">
        <v>43</v>
      </c>
      <c r="K27" s="33">
        <v>40</v>
      </c>
      <c r="L27" s="42">
        <f>E27/F27</f>
        <v>14.079279651098821</v>
      </c>
      <c r="M27" s="33">
        <v>54</v>
      </c>
    </row>
    <row r="28" spans="1:13" ht="17" x14ac:dyDescent="0.25">
      <c r="A28" s="1" t="s">
        <v>36</v>
      </c>
      <c r="B28" s="41">
        <v>344.19948813728763</v>
      </c>
      <c r="C28" s="41">
        <v>374.12187096113416</v>
      </c>
      <c r="D28" s="41">
        <v>372.96275383849292</v>
      </c>
      <c r="E28" s="31">
        <f>SUM(B28:D28)</f>
        <v>1091.2841129369147</v>
      </c>
      <c r="F28" s="32">
        <v>79</v>
      </c>
      <c r="G28" s="33">
        <v>76</v>
      </c>
      <c r="H28" s="33">
        <v>66</v>
      </c>
      <c r="I28" s="33">
        <v>73</v>
      </c>
      <c r="J28" s="33">
        <v>71</v>
      </c>
      <c r="K28" s="33">
        <v>76</v>
      </c>
      <c r="L28" s="42">
        <f>E28/F28</f>
        <v>13.81372294856854</v>
      </c>
      <c r="M28" s="33">
        <v>60</v>
      </c>
    </row>
    <row r="29" spans="1:13" ht="17" x14ac:dyDescent="0.25">
      <c r="A29" s="7" t="s">
        <v>63</v>
      </c>
      <c r="B29" s="41">
        <v>540.35180122868928</v>
      </c>
      <c r="C29" s="41">
        <v>499.70134091530184</v>
      </c>
      <c r="D29" s="41">
        <v>520.41867949977677</v>
      </c>
      <c r="E29" s="31">
        <f>SUM(B29:D29)</f>
        <v>1560.471821643768</v>
      </c>
      <c r="F29" s="32">
        <v>105</v>
      </c>
      <c r="G29" s="33">
        <v>4</v>
      </c>
      <c r="H29" s="33">
        <v>11</v>
      </c>
      <c r="I29" s="33">
        <v>7</v>
      </c>
      <c r="J29" s="33">
        <v>6</v>
      </c>
      <c r="K29" s="33">
        <v>2</v>
      </c>
      <c r="L29" s="42">
        <f>E29/F29</f>
        <v>14.861636396607313</v>
      </c>
      <c r="M29" s="33">
        <v>24</v>
      </c>
    </row>
    <row r="30" spans="1:13" ht="17" x14ac:dyDescent="0.25">
      <c r="A30" s="8" t="s">
        <v>11</v>
      </c>
      <c r="B30" s="41">
        <v>472.77612237193983</v>
      </c>
      <c r="C30" s="41">
        <v>472.97472593735978</v>
      </c>
      <c r="D30" s="41">
        <v>485.8901585000138</v>
      </c>
      <c r="E30" s="31">
        <f>SUM(B30:D30)</f>
        <v>1431.6410068093135</v>
      </c>
      <c r="F30" s="32">
        <v>98</v>
      </c>
      <c r="G30" s="33">
        <v>28</v>
      </c>
      <c r="H30" s="33">
        <v>31</v>
      </c>
      <c r="I30" s="33">
        <v>27</v>
      </c>
      <c r="J30" s="33">
        <v>29</v>
      </c>
      <c r="K30" s="33">
        <v>22</v>
      </c>
      <c r="L30" s="42">
        <f>E30/F30</f>
        <v>14.608581702135851</v>
      </c>
      <c r="M30" s="33">
        <v>39</v>
      </c>
    </row>
    <row r="31" spans="1:13" ht="17" x14ac:dyDescent="0.25">
      <c r="A31" s="1" t="s">
        <v>12</v>
      </c>
      <c r="B31" s="41">
        <v>458.89644981037986</v>
      </c>
      <c r="C31" s="41">
        <v>435.89802804978666</v>
      </c>
      <c r="D31" s="41">
        <v>446.9267951053713</v>
      </c>
      <c r="E31" s="31">
        <f>SUM(B31:D31)</f>
        <v>1341.721272965538</v>
      </c>
      <c r="F31" s="32">
        <v>98</v>
      </c>
      <c r="G31" s="33">
        <v>37</v>
      </c>
      <c r="H31" s="33">
        <v>42</v>
      </c>
      <c r="I31" s="33">
        <v>41</v>
      </c>
      <c r="J31" s="33">
        <v>39</v>
      </c>
      <c r="K31" s="33">
        <v>22</v>
      </c>
      <c r="L31" s="42">
        <f>E31/F31</f>
        <v>13.69103339760753</v>
      </c>
      <c r="M31" s="33">
        <v>61</v>
      </c>
    </row>
    <row r="32" spans="1:13" ht="17" x14ac:dyDescent="0.25">
      <c r="A32" s="1" t="s">
        <v>37</v>
      </c>
      <c r="B32" s="41">
        <v>365.52525387157698</v>
      </c>
      <c r="C32" s="41">
        <v>358.56985945684642</v>
      </c>
      <c r="D32" s="41">
        <v>382.86341281212907</v>
      </c>
      <c r="E32" s="31">
        <f>SUM(B32:D32)</f>
        <v>1106.9585261405525</v>
      </c>
      <c r="F32" s="32">
        <v>83</v>
      </c>
      <c r="G32" s="33">
        <v>69</v>
      </c>
      <c r="H32" s="33">
        <v>71</v>
      </c>
      <c r="I32" s="33">
        <v>67</v>
      </c>
      <c r="J32" s="33">
        <v>69</v>
      </c>
      <c r="K32" s="33">
        <v>65</v>
      </c>
      <c r="L32" s="42">
        <f>E32/F32</f>
        <v>13.336849712536777</v>
      </c>
      <c r="M32" s="33">
        <v>69</v>
      </c>
    </row>
    <row r="33" spans="1:13" ht="17" x14ac:dyDescent="0.25">
      <c r="A33" s="7" t="s">
        <v>72</v>
      </c>
      <c r="B33" s="41">
        <v>491.64827959188278</v>
      </c>
      <c r="C33" s="41">
        <v>516.00997530826248</v>
      </c>
      <c r="D33" s="41">
        <v>503.84553716091273</v>
      </c>
      <c r="E33" s="31">
        <f>SUM(B33:D33)</f>
        <v>1511.503792061058</v>
      </c>
      <c r="F33" s="32">
        <v>98</v>
      </c>
      <c r="G33" s="33">
        <v>11</v>
      </c>
      <c r="H33" s="33">
        <v>2</v>
      </c>
      <c r="I33" s="33">
        <v>12</v>
      </c>
      <c r="J33" s="33">
        <v>9</v>
      </c>
      <c r="K33" s="33">
        <v>22</v>
      </c>
      <c r="L33" s="42">
        <f>E33/F33</f>
        <v>15.423508082255694</v>
      </c>
      <c r="M33" s="33">
        <v>6</v>
      </c>
    </row>
    <row r="34" spans="1:13" ht="17" x14ac:dyDescent="0.25">
      <c r="A34" s="8" t="s">
        <v>13</v>
      </c>
      <c r="B34" s="41">
        <v>457.89666659331527</v>
      </c>
      <c r="C34" s="41">
        <v>473.83269820935448</v>
      </c>
      <c r="D34" s="41">
        <v>464.75182516753853</v>
      </c>
      <c r="E34" s="31">
        <f>SUM(B34:D34)</f>
        <v>1396.4811899702083</v>
      </c>
      <c r="F34" s="32">
        <v>94</v>
      </c>
      <c r="G34" s="33">
        <v>38</v>
      </c>
      <c r="H34" s="33">
        <v>30</v>
      </c>
      <c r="I34" s="33">
        <v>37</v>
      </c>
      <c r="J34" s="33">
        <v>35</v>
      </c>
      <c r="K34" s="33">
        <v>35</v>
      </c>
      <c r="L34" s="42">
        <f>E34/F34</f>
        <v>14.856182872023492</v>
      </c>
      <c r="M34" s="33">
        <v>25</v>
      </c>
    </row>
    <row r="35" spans="1:13" ht="17" x14ac:dyDescent="0.25">
      <c r="A35" s="1" t="s">
        <v>14</v>
      </c>
      <c r="B35" s="41">
        <v>471.25947547628658</v>
      </c>
      <c r="C35" s="41">
        <v>481.59827782989362</v>
      </c>
      <c r="D35" s="41">
        <v>477.46336593724277</v>
      </c>
      <c r="E35" s="31">
        <f>SUM(B35:D35)</f>
        <v>1430.321119243423</v>
      </c>
      <c r="F35" s="32">
        <v>96</v>
      </c>
      <c r="G35" s="33">
        <v>30</v>
      </c>
      <c r="H35" s="33">
        <v>20</v>
      </c>
      <c r="I35" s="33">
        <v>33</v>
      </c>
      <c r="J35" s="33">
        <v>31</v>
      </c>
      <c r="K35" s="33">
        <v>33</v>
      </c>
      <c r="L35" s="42">
        <f>E35/F35</f>
        <v>14.899178325452324</v>
      </c>
      <c r="M35" s="33">
        <v>21</v>
      </c>
    </row>
    <row r="36" spans="1:13" s="14" customFormat="1" ht="17" x14ac:dyDescent="0.25">
      <c r="A36" s="51" t="s">
        <v>82</v>
      </c>
      <c r="B36" s="52">
        <v>377.41693921863487</v>
      </c>
      <c r="C36" s="52">
        <v>409.63278662407834</v>
      </c>
      <c r="D36" s="52">
        <v>402.93396156387877</v>
      </c>
      <c r="E36" s="53">
        <f>SUM(B36:D36)</f>
        <v>1189.983687406592</v>
      </c>
      <c r="F36" s="54">
        <v>75</v>
      </c>
      <c r="G36" s="55">
        <v>67</v>
      </c>
      <c r="H36" s="55">
        <v>53</v>
      </c>
      <c r="I36" s="55">
        <v>63</v>
      </c>
      <c r="J36" s="55">
        <v>61</v>
      </c>
      <c r="K36" s="55">
        <v>79</v>
      </c>
      <c r="L36" s="56">
        <f>E36/F36</f>
        <v>15.866449165421226</v>
      </c>
      <c r="M36" s="55">
        <v>2</v>
      </c>
    </row>
    <row r="37" spans="1:13" ht="17" x14ac:dyDescent="0.25">
      <c r="A37" s="8" t="s">
        <v>15</v>
      </c>
      <c r="B37" s="41">
        <v>535.5793059957158</v>
      </c>
      <c r="C37" s="41">
        <v>515.85461375025886</v>
      </c>
      <c r="D37" s="41">
        <v>546.63445355005774</v>
      </c>
      <c r="E37" s="31">
        <f>SUM(B37:D37)</f>
        <v>1598.0683732960324</v>
      </c>
      <c r="F37" s="32">
        <v>104</v>
      </c>
      <c r="G37" s="33">
        <v>5</v>
      </c>
      <c r="H37" s="33">
        <v>3</v>
      </c>
      <c r="I37" s="33">
        <v>2</v>
      </c>
      <c r="J37" s="33">
        <v>4</v>
      </c>
      <c r="K37" s="33">
        <v>5</v>
      </c>
      <c r="L37" s="42">
        <f>E37/F37</f>
        <v>15.366042050923388</v>
      </c>
      <c r="M37" s="33">
        <v>7</v>
      </c>
    </row>
    <row r="38" spans="1:13" ht="17" x14ac:dyDescent="0.25">
      <c r="A38" s="1" t="s">
        <v>38</v>
      </c>
      <c r="B38" s="41">
        <v>361.22802836657854</v>
      </c>
      <c r="C38" s="41">
        <v>342.16582805355688</v>
      </c>
      <c r="D38" s="41">
        <v>374.52708693892095</v>
      </c>
      <c r="E38" s="31">
        <f>SUM(B38:D38)</f>
        <v>1077.9209433590563</v>
      </c>
      <c r="F38" s="32">
        <v>87</v>
      </c>
      <c r="G38" s="33">
        <v>72</v>
      </c>
      <c r="H38" s="33">
        <v>77</v>
      </c>
      <c r="I38" s="33">
        <v>71</v>
      </c>
      <c r="J38" s="33">
        <v>74</v>
      </c>
      <c r="K38" s="33">
        <v>54</v>
      </c>
      <c r="L38" s="42">
        <f>E38/F38</f>
        <v>12.389895900678809</v>
      </c>
      <c r="M38" s="33">
        <v>79</v>
      </c>
    </row>
    <row r="39" spans="1:13" ht="17" x14ac:dyDescent="0.25">
      <c r="A39" s="1" t="s">
        <v>39</v>
      </c>
      <c r="B39" s="41">
        <v>425.43912883566293</v>
      </c>
      <c r="C39" s="41">
        <v>386.28474810496277</v>
      </c>
      <c r="D39" s="41">
        <v>423.16604565805778</v>
      </c>
      <c r="E39" s="31">
        <f>SUM(B39:D39)</f>
        <v>1234.8899225986834</v>
      </c>
      <c r="F39" s="32">
        <v>87</v>
      </c>
      <c r="G39" s="33">
        <v>46</v>
      </c>
      <c r="H39" s="33">
        <v>61</v>
      </c>
      <c r="I39" s="33">
        <v>49</v>
      </c>
      <c r="J39" s="33">
        <v>51</v>
      </c>
      <c r="K39" s="33">
        <v>54</v>
      </c>
      <c r="L39" s="42">
        <f>E39/F39</f>
        <v>14.194137041364177</v>
      </c>
      <c r="M39" s="33">
        <v>51</v>
      </c>
    </row>
    <row r="40" spans="1:13" ht="17" x14ac:dyDescent="0.25">
      <c r="A40" s="7" t="s">
        <v>64</v>
      </c>
      <c r="B40" s="41">
        <v>527.30250178045833</v>
      </c>
      <c r="C40" s="41">
        <v>515.41539210099756</v>
      </c>
      <c r="D40" s="41">
        <v>527.82241827081282</v>
      </c>
      <c r="E40" s="31">
        <f>SUM(B40:D40)</f>
        <v>1570.5403121522686</v>
      </c>
      <c r="F40" s="32">
        <v>105</v>
      </c>
      <c r="G40" s="33">
        <v>6</v>
      </c>
      <c r="H40" s="33">
        <v>4</v>
      </c>
      <c r="I40" s="33">
        <v>5</v>
      </c>
      <c r="J40" s="33">
        <v>5</v>
      </c>
      <c r="K40" s="33">
        <v>2</v>
      </c>
      <c r="L40" s="42">
        <f>E40/F40</f>
        <v>14.957526782402558</v>
      </c>
      <c r="M40" s="33">
        <v>17</v>
      </c>
    </row>
    <row r="41" spans="1:13" ht="17" x14ac:dyDescent="0.25">
      <c r="A41" s="8" t="s">
        <v>40</v>
      </c>
      <c r="B41" s="41">
        <v>354.96244382640879</v>
      </c>
      <c r="C41" s="41">
        <v>342.19442057784676</v>
      </c>
      <c r="D41" s="41">
        <v>357.02405157326768</v>
      </c>
      <c r="E41" s="31">
        <f>SUM(B41:D41)</f>
        <v>1054.1809159775232</v>
      </c>
      <c r="F41" s="32">
        <v>79</v>
      </c>
      <c r="G41" s="33">
        <v>74</v>
      </c>
      <c r="H41" s="33">
        <v>76</v>
      </c>
      <c r="I41" s="33">
        <v>77</v>
      </c>
      <c r="J41" s="33">
        <v>78</v>
      </c>
      <c r="K41" s="33">
        <v>76</v>
      </c>
      <c r="L41" s="42">
        <f>E41/F41</f>
        <v>13.344062227563585</v>
      </c>
      <c r="M41" s="33">
        <v>68</v>
      </c>
    </row>
    <row r="42" spans="1:13" ht="17" x14ac:dyDescent="0.25">
      <c r="A42" s="7" t="s">
        <v>75</v>
      </c>
      <c r="B42" s="41">
        <v>483.15945520181771</v>
      </c>
      <c r="C42" s="41">
        <v>474.56865073478389</v>
      </c>
      <c r="D42" s="41">
        <v>493.8427670445007</v>
      </c>
      <c r="E42" s="31">
        <f>SUM(B42:D42)</f>
        <v>1451.5708729811024</v>
      </c>
      <c r="F42" s="32">
        <v>97</v>
      </c>
      <c r="G42" s="33">
        <v>21</v>
      </c>
      <c r="H42" s="33">
        <v>27</v>
      </c>
      <c r="I42" s="33">
        <v>19</v>
      </c>
      <c r="J42" s="33">
        <v>23</v>
      </c>
      <c r="K42" s="33">
        <v>28</v>
      </c>
      <c r="L42" s="42">
        <f>E42/F42</f>
        <v>14.964648175062912</v>
      </c>
      <c r="M42" s="33">
        <v>16</v>
      </c>
    </row>
    <row r="43" spans="1:13" ht="17" x14ac:dyDescent="0.25">
      <c r="A43" s="8" t="s">
        <v>16</v>
      </c>
      <c r="B43" s="41">
        <v>475.14676197725714</v>
      </c>
      <c r="C43" s="41">
        <v>471.83422994384318</v>
      </c>
      <c r="D43" s="41">
        <v>484.46340575011436</v>
      </c>
      <c r="E43" s="31">
        <f>SUM(B43:D43)</f>
        <v>1431.4443976712146</v>
      </c>
      <c r="F43" s="32">
        <v>96</v>
      </c>
      <c r="G43" s="33">
        <v>24</v>
      </c>
      <c r="H43" s="33">
        <v>32</v>
      </c>
      <c r="I43" s="33">
        <v>29</v>
      </c>
      <c r="J43" s="33">
        <v>30</v>
      </c>
      <c r="K43" s="33">
        <v>33</v>
      </c>
      <c r="L43" s="42">
        <f>E43/F43</f>
        <v>14.910879142408485</v>
      </c>
      <c r="M43" s="33">
        <v>20</v>
      </c>
    </row>
    <row r="44" spans="1:13" ht="17" x14ac:dyDescent="0.25">
      <c r="A44" s="7" t="s">
        <v>68</v>
      </c>
      <c r="B44" s="41">
        <v>551.92315306462206</v>
      </c>
      <c r="C44" s="41">
        <v>510.40512194014349</v>
      </c>
      <c r="D44" s="41">
        <v>543.09628119319723</v>
      </c>
      <c r="E44" s="31">
        <f>SUM(B44:D44)</f>
        <v>1605.4245561979628</v>
      </c>
      <c r="F44" s="32">
        <v>100</v>
      </c>
      <c r="G44" s="33">
        <v>2</v>
      </c>
      <c r="H44" s="33">
        <v>7</v>
      </c>
      <c r="I44" s="33">
        <v>3</v>
      </c>
      <c r="J44" s="33">
        <v>2</v>
      </c>
      <c r="K44" s="33">
        <v>10</v>
      </c>
      <c r="L44" s="42">
        <f>E44/F44</f>
        <v>16.054245561979627</v>
      </c>
      <c r="M44" s="33">
        <v>1</v>
      </c>
    </row>
    <row r="45" spans="1:13" ht="17" x14ac:dyDescent="0.25">
      <c r="A45" s="8" t="s">
        <v>80</v>
      </c>
      <c r="B45" s="41">
        <v>388.57550678326209</v>
      </c>
      <c r="C45" s="41">
        <v>358.52212249051536</v>
      </c>
      <c r="D45" s="41">
        <v>379.87510615746532</v>
      </c>
      <c r="E45" s="31">
        <f>SUM(B45:D45)</f>
        <v>1126.9727354312427</v>
      </c>
      <c r="F45" s="32">
        <v>85</v>
      </c>
      <c r="G45" s="33">
        <v>62</v>
      </c>
      <c r="H45" s="33">
        <v>72</v>
      </c>
      <c r="I45" s="33">
        <v>69</v>
      </c>
      <c r="J45" s="33">
        <v>68</v>
      </c>
      <c r="K45" s="33">
        <v>62</v>
      </c>
      <c r="L45" s="42">
        <f>E45/F45</f>
        <v>13.258502769779325</v>
      </c>
      <c r="M45" s="33">
        <v>72</v>
      </c>
    </row>
    <row r="46" spans="1:13" ht="17" x14ac:dyDescent="0.25">
      <c r="A46" s="1" t="s">
        <v>41</v>
      </c>
      <c r="B46" s="41">
        <v>408.6874321942563</v>
      </c>
      <c r="C46" s="41">
        <v>388.08780811528061</v>
      </c>
      <c r="D46" s="41">
        <v>416.30611578248659</v>
      </c>
      <c r="E46" s="31">
        <f>SUM(B46:D46)</f>
        <v>1213.0813560920235</v>
      </c>
      <c r="F46" s="32">
        <v>91</v>
      </c>
      <c r="G46" s="33">
        <v>54</v>
      </c>
      <c r="H46" s="33">
        <v>60</v>
      </c>
      <c r="I46" s="33">
        <v>52</v>
      </c>
      <c r="J46" s="33">
        <v>55</v>
      </c>
      <c r="K46" s="33">
        <v>43</v>
      </c>
      <c r="L46" s="42">
        <f>E46/F46</f>
        <v>13.330564352659598</v>
      </c>
      <c r="M46" s="33">
        <v>70</v>
      </c>
    </row>
    <row r="47" spans="1:13" ht="17" x14ac:dyDescent="0.25">
      <c r="A47" s="1" t="s">
        <v>42</v>
      </c>
      <c r="B47" s="41">
        <v>466.01611291105684</v>
      </c>
      <c r="C47" s="41">
        <v>445.29883840665229</v>
      </c>
      <c r="D47" s="41">
        <v>465.58873859901382</v>
      </c>
      <c r="E47" s="31">
        <f>SUM(B47:D47)</f>
        <v>1376.9036899167229</v>
      </c>
      <c r="F47" s="32">
        <v>94</v>
      </c>
      <c r="G47" s="33">
        <v>33</v>
      </c>
      <c r="H47" s="33">
        <v>39</v>
      </c>
      <c r="I47" s="33">
        <v>36</v>
      </c>
      <c r="J47" s="33">
        <v>37</v>
      </c>
      <c r="K47" s="33">
        <v>35</v>
      </c>
      <c r="L47" s="42">
        <f>E47/F47</f>
        <v>14.647911594858755</v>
      </c>
      <c r="M47" s="33">
        <v>35</v>
      </c>
    </row>
    <row r="48" spans="1:13" ht="17" x14ac:dyDescent="0.25">
      <c r="A48" s="1" t="s">
        <v>17</v>
      </c>
      <c r="B48" s="41">
        <v>395.02991921871023</v>
      </c>
      <c r="C48" s="41">
        <v>415.35896214690331</v>
      </c>
      <c r="D48" s="41">
        <v>409.88659826233629</v>
      </c>
      <c r="E48" s="31">
        <f>SUM(B48:D48)</f>
        <v>1220.2754796279498</v>
      </c>
      <c r="F48" s="32">
        <v>87</v>
      </c>
      <c r="G48" s="33">
        <v>57</v>
      </c>
      <c r="H48" s="33">
        <v>49</v>
      </c>
      <c r="I48" s="33">
        <v>57</v>
      </c>
      <c r="J48" s="33">
        <v>52</v>
      </c>
      <c r="K48" s="33">
        <v>54</v>
      </c>
      <c r="L48" s="42">
        <f>E48/F48</f>
        <v>14.026154938252297</v>
      </c>
      <c r="M48" s="33">
        <v>56</v>
      </c>
    </row>
    <row r="49" spans="1:13" ht="17" x14ac:dyDescent="0.25">
      <c r="A49" s="1" t="s">
        <v>43</v>
      </c>
      <c r="B49" s="41">
        <v>414.19806319763069</v>
      </c>
      <c r="C49" s="41">
        <v>410.93539880162791</v>
      </c>
      <c r="D49" s="41">
        <v>416.85897507106233</v>
      </c>
      <c r="E49" s="31">
        <f>SUM(B49:D49)</f>
        <v>1241.9924370703209</v>
      </c>
      <c r="F49" s="32">
        <v>91</v>
      </c>
      <c r="G49" s="33">
        <v>50</v>
      </c>
      <c r="H49" s="33">
        <v>51</v>
      </c>
      <c r="I49" s="33">
        <v>51</v>
      </c>
      <c r="J49" s="33">
        <v>50</v>
      </c>
      <c r="K49" s="33">
        <v>43</v>
      </c>
      <c r="L49" s="42">
        <f>E49/F49</f>
        <v>13.648268539234296</v>
      </c>
      <c r="M49" s="33">
        <v>62</v>
      </c>
    </row>
    <row r="50" spans="1:13" ht="17" x14ac:dyDescent="0.25">
      <c r="A50" s="1" t="s">
        <v>44</v>
      </c>
      <c r="B50" s="41">
        <v>424.59312854284474</v>
      </c>
      <c r="C50" s="41">
        <v>378.41987381158583</v>
      </c>
      <c r="D50" s="41">
        <v>412.38253683414251</v>
      </c>
      <c r="E50" s="31">
        <f>SUM(B50:D50)</f>
        <v>1215.3955391885731</v>
      </c>
      <c r="F50" s="32">
        <v>91</v>
      </c>
      <c r="G50" s="33">
        <v>47</v>
      </c>
      <c r="H50" s="33">
        <v>65</v>
      </c>
      <c r="I50" s="33">
        <v>53</v>
      </c>
      <c r="J50" s="33">
        <v>53</v>
      </c>
      <c r="K50" s="33">
        <v>43</v>
      </c>
      <c r="L50" s="42">
        <f>E50/F50</f>
        <v>13.355994936138167</v>
      </c>
      <c r="M50" s="33">
        <v>67</v>
      </c>
    </row>
    <row r="51" spans="1:13" ht="17" x14ac:dyDescent="0.25">
      <c r="A51" s="1" t="s">
        <v>45</v>
      </c>
      <c r="B51" s="41">
        <v>405.60117333799371</v>
      </c>
      <c r="C51" s="41">
        <v>405.02045628413134</v>
      </c>
      <c r="D51" s="41">
        <v>403.13024220391225</v>
      </c>
      <c r="E51" s="31">
        <f>SUM(B51:D51)</f>
        <v>1213.7518718260374</v>
      </c>
      <c r="F51" s="32">
        <v>86</v>
      </c>
      <c r="G51" s="33">
        <v>55</v>
      </c>
      <c r="H51" s="33">
        <v>56</v>
      </c>
      <c r="I51" s="33">
        <v>61</v>
      </c>
      <c r="J51" s="33">
        <v>54</v>
      </c>
      <c r="K51" s="33">
        <v>61</v>
      </c>
      <c r="L51" s="42">
        <f>E51/F51</f>
        <v>14.113393858442295</v>
      </c>
      <c r="M51" s="33">
        <v>53</v>
      </c>
    </row>
    <row r="52" spans="1:13" ht="17" x14ac:dyDescent="0.25">
      <c r="A52" s="1" t="s">
        <v>46</v>
      </c>
      <c r="B52" s="41">
        <v>364.76624069603258</v>
      </c>
      <c r="C52" s="41">
        <v>339.36492494178998</v>
      </c>
      <c r="D52" s="41">
        <v>365.39807578462131</v>
      </c>
      <c r="E52" s="31">
        <f>SUM(B52:D52)</f>
        <v>1069.5292414224439</v>
      </c>
      <c r="F52" s="32">
        <v>75</v>
      </c>
      <c r="G52" s="33">
        <v>70</v>
      </c>
      <c r="H52" s="33">
        <v>78</v>
      </c>
      <c r="I52" s="33">
        <v>75</v>
      </c>
      <c r="J52" s="33">
        <v>75</v>
      </c>
      <c r="K52" s="33">
        <v>79</v>
      </c>
      <c r="L52" s="42">
        <f>E52/F52</f>
        <v>14.260389885632584</v>
      </c>
      <c r="M52" s="33">
        <v>48</v>
      </c>
    </row>
    <row r="53" spans="1:13" ht="17" x14ac:dyDescent="0.25">
      <c r="A53" s="9" t="s">
        <v>67</v>
      </c>
      <c r="B53" s="41">
        <v>492.67563897849618</v>
      </c>
      <c r="C53" s="41">
        <v>459.24290805644205</v>
      </c>
      <c r="D53" s="41">
        <v>488.31683616190458</v>
      </c>
      <c r="E53" s="31">
        <f>SUM(B53:D53)</f>
        <v>1440.2353831968428</v>
      </c>
      <c r="F53" s="32">
        <v>101</v>
      </c>
      <c r="G53" s="33">
        <v>10</v>
      </c>
      <c r="H53" s="33">
        <v>35</v>
      </c>
      <c r="I53" s="33">
        <v>25</v>
      </c>
      <c r="J53" s="33">
        <v>25</v>
      </c>
      <c r="K53" s="33">
        <v>6</v>
      </c>
      <c r="L53" s="42">
        <f>E53/F53</f>
        <v>14.259756269275671</v>
      </c>
      <c r="M53" s="33">
        <v>49</v>
      </c>
    </row>
    <row r="54" spans="1:13" ht="17" x14ac:dyDescent="0.25">
      <c r="A54" s="9" t="s">
        <v>69</v>
      </c>
      <c r="B54" s="41">
        <v>479.07419345237787</v>
      </c>
      <c r="C54" s="41">
        <v>500.85301095569559</v>
      </c>
      <c r="D54" s="41">
        <v>504.12930478612247</v>
      </c>
      <c r="E54" s="31">
        <f>SUM(B54:D54)</f>
        <v>1484.056509194196</v>
      </c>
      <c r="F54" s="32">
        <v>100</v>
      </c>
      <c r="G54" s="33">
        <v>23</v>
      </c>
      <c r="H54" s="33">
        <v>10</v>
      </c>
      <c r="I54" s="33">
        <v>11</v>
      </c>
      <c r="J54" s="33">
        <v>13</v>
      </c>
      <c r="K54" s="33">
        <v>10</v>
      </c>
      <c r="L54" s="42">
        <f>E54/F54</f>
        <v>14.84056509194196</v>
      </c>
      <c r="M54" s="33">
        <v>26</v>
      </c>
    </row>
    <row r="55" spans="1:13" ht="17" x14ac:dyDescent="0.25">
      <c r="A55" s="8" t="s">
        <v>18</v>
      </c>
      <c r="B55" s="41">
        <v>468.44994989168754</v>
      </c>
      <c r="C55" s="41">
        <v>476.52387775392492</v>
      </c>
      <c r="D55" s="41">
        <v>478.22646488318014</v>
      </c>
      <c r="E55" s="31">
        <f>SUM(B55:D55)</f>
        <v>1423.2002925287925</v>
      </c>
      <c r="F55" s="32">
        <v>97</v>
      </c>
      <c r="G55" s="33">
        <v>32</v>
      </c>
      <c r="H55" s="33">
        <v>25</v>
      </c>
      <c r="I55" s="33">
        <v>32</v>
      </c>
      <c r="J55" s="33">
        <v>32</v>
      </c>
      <c r="K55" s="33">
        <v>28</v>
      </c>
      <c r="L55" s="42">
        <f>E55/F55</f>
        <v>14.672167964214356</v>
      </c>
      <c r="M55" s="33">
        <v>33</v>
      </c>
    </row>
    <row r="56" spans="1:13" ht="17" x14ac:dyDescent="0.25">
      <c r="A56" s="7" t="s">
        <v>81</v>
      </c>
      <c r="B56" s="41">
        <v>356.57350391859563</v>
      </c>
      <c r="C56" s="41">
        <v>391.95335519352011</v>
      </c>
      <c r="D56" s="41">
        <v>387.76762433493968</v>
      </c>
      <c r="E56" s="31">
        <f>SUM(B56:D56)</f>
        <v>1136.2944834470554</v>
      </c>
      <c r="F56" s="32">
        <v>80</v>
      </c>
      <c r="G56" s="33">
        <v>73</v>
      </c>
      <c r="H56" s="33">
        <v>59</v>
      </c>
      <c r="I56" s="33">
        <v>65</v>
      </c>
      <c r="J56" s="33">
        <v>67</v>
      </c>
      <c r="K56" s="33">
        <v>72</v>
      </c>
      <c r="L56" s="42">
        <f>E56/F56</f>
        <v>14.203681043088192</v>
      </c>
      <c r="M56" s="33">
        <v>50</v>
      </c>
    </row>
    <row r="57" spans="1:13" ht="17" x14ac:dyDescent="0.25">
      <c r="A57" s="8" t="s">
        <v>47</v>
      </c>
      <c r="B57" s="41">
        <v>337.53975043615014</v>
      </c>
      <c r="C57" s="41">
        <v>373.15565421019681</v>
      </c>
      <c r="D57" s="41">
        <v>368.3278246473302</v>
      </c>
      <c r="E57" s="31">
        <f>SUM(B57:D57)</f>
        <v>1079.0232292936771</v>
      </c>
      <c r="F57" s="32">
        <v>82</v>
      </c>
      <c r="G57" s="33">
        <v>79</v>
      </c>
      <c r="H57" s="33">
        <v>68</v>
      </c>
      <c r="I57" s="33">
        <v>74</v>
      </c>
      <c r="J57" s="33">
        <v>73</v>
      </c>
      <c r="K57" s="33">
        <v>67</v>
      </c>
      <c r="L57" s="42">
        <f>E57/F57</f>
        <v>13.158819869435087</v>
      </c>
      <c r="M57" s="33">
        <v>75</v>
      </c>
    </row>
    <row r="58" spans="1:13" ht="17" x14ac:dyDescent="0.25">
      <c r="A58" s="1" t="s">
        <v>48</v>
      </c>
      <c r="B58" s="41">
        <v>391.23578464022944</v>
      </c>
      <c r="C58" s="41">
        <v>408.24785608974094</v>
      </c>
      <c r="D58" s="41">
        <v>407.77776098637059</v>
      </c>
      <c r="E58" s="31">
        <f>SUM(B58:D58)</f>
        <v>1207.261401716341</v>
      </c>
      <c r="F58" s="32">
        <v>82</v>
      </c>
      <c r="G58" s="33">
        <v>59</v>
      </c>
      <c r="H58" s="33">
        <v>55</v>
      </c>
      <c r="I58" s="33">
        <v>59</v>
      </c>
      <c r="J58" s="33">
        <v>58</v>
      </c>
      <c r="K58" s="33">
        <v>67</v>
      </c>
      <c r="L58" s="42">
        <f>E58/F58</f>
        <v>14.722700020930988</v>
      </c>
      <c r="M58" s="33">
        <v>30</v>
      </c>
    </row>
    <row r="59" spans="1:13" ht="17" x14ac:dyDescent="0.25">
      <c r="A59" s="1" t="s">
        <v>49</v>
      </c>
      <c r="B59" s="41">
        <v>354.71971278885792</v>
      </c>
      <c r="C59" s="41">
        <v>346.54738735104974</v>
      </c>
      <c r="D59" s="41">
        <v>356.16729312951549</v>
      </c>
      <c r="E59" s="31">
        <f>SUM(B59:D59)</f>
        <v>1057.434393269423</v>
      </c>
      <c r="F59" s="32">
        <v>80</v>
      </c>
      <c r="G59" s="33">
        <v>75</v>
      </c>
      <c r="H59" s="33">
        <v>75</v>
      </c>
      <c r="I59" s="33">
        <v>78</v>
      </c>
      <c r="J59" s="33">
        <v>76</v>
      </c>
      <c r="K59" s="33">
        <v>72</v>
      </c>
      <c r="L59" s="42">
        <f>E59/F59</f>
        <v>13.217929915867789</v>
      </c>
      <c r="M59" s="33">
        <v>73</v>
      </c>
    </row>
    <row r="60" spans="1:13" ht="17" x14ac:dyDescent="0.25">
      <c r="A60" s="1" t="s">
        <v>19</v>
      </c>
      <c r="B60" s="41">
        <v>488.96005376370152</v>
      </c>
      <c r="C60" s="41">
        <v>488.71362906290636</v>
      </c>
      <c r="D60" s="41">
        <v>499.16436207985521</v>
      </c>
      <c r="E60" s="31">
        <f>SUM(B60:D60)</f>
        <v>1476.838044906463</v>
      </c>
      <c r="F60" s="32">
        <v>97</v>
      </c>
      <c r="G60" s="33">
        <v>15</v>
      </c>
      <c r="H60" s="33">
        <v>16</v>
      </c>
      <c r="I60" s="33">
        <v>17</v>
      </c>
      <c r="J60" s="33">
        <v>15</v>
      </c>
      <c r="K60" s="33">
        <v>28</v>
      </c>
      <c r="L60" s="42">
        <f>E60/F60</f>
        <v>15.225134483571784</v>
      </c>
      <c r="M60" s="33">
        <v>11</v>
      </c>
    </row>
    <row r="61" spans="1:13" ht="17" x14ac:dyDescent="0.25">
      <c r="A61" s="1" t="s">
        <v>20</v>
      </c>
      <c r="B61" s="41">
        <v>471.91052210574856</v>
      </c>
      <c r="C61" s="41">
        <v>476.58861113023033</v>
      </c>
      <c r="D61" s="41">
        <v>484.37346412182109</v>
      </c>
      <c r="E61" s="31">
        <f>SUM(B61:D61)</f>
        <v>1432.8725973578</v>
      </c>
      <c r="F61" s="32">
        <v>94</v>
      </c>
      <c r="G61" s="33">
        <v>29</v>
      </c>
      <c r="H61" s="33">
        <v>24</v>
      </c>
      <c r="I61" s="33">
        <v>30</v>
      </c>
      <c r="J61" s="33">
        <v>27</v>
      </c>
      <c r="K61" s="33">
        <v>35</v>
      </c>
      <c r="L61" s="42">
        <f>E61/F61</f>
        <v>15.243325503806384</v>
      </c>
      <c r="M61" s="33">
        <v>9</v>
      </c>
    </row>
    <row r="62" spans="1:13" s="14" customFormat="1" ht="17" x14ac:dyDescent="0.25">
      <c r="A62" s="57" t="s">
        <v>50</v>
      </c>
      <c r="B62" s="52">
        <v>414.1062217855216</v>
      </c>
      <c r="C62" s="52">
        <v>419.30426739603831</v>
      </c>
      <c r="D62" s="52">
        <v>432.40251471987722</v>
      </c>
      <c r="E62" s="53">
        <f>SUM(B62:D62)</f>
        <v>1265.8130039014372</v>
      </c>
      <c r="F62" s="54">
        <v>81</v>
      </c>
      <c r="G62" s="55">
        <v>51</v>
      </c>
      <c r="H62" s="55">
        <v>47</v>
      </c>
      <c r="I62" s="55">
        <v>46</v>
      </c>
      <c r="J62" s="55">
        <v>48</v>
      </c>
      <c r="K62" s="55">
        <v>71</v>
      </c>
      <c r="L62" s="56">
        <f>E62/F62</f>
        <v>15.627321035820213</v>
      </c>
      <c r="M62" s="55">
        <v>4</v>
      </c>
    </row>
    <row r="63" spans="1:13" ht="17" x14ac:dyDescent="0.25">
      <c r="A63" s="1" t="s">
        <v>51</v>
      </c>
      <c r="B63" s="41">
        <v>427.75999666897269</v>
      </c>
      <c r="C63" s="41">
        <v>428.4960173886829</v>
      </c>
      <c r="D63" s="41">
        <v>427.5111075386248</v>
      </c>
      <c r="E63" s="31">
        <f>SUM(B63:D63)</f>
        <v>1283.7671215962805</v>
      </c>
      <c r="F63" s="32">
        <v>90</v>
      </c>
      <c r="G63" s="33">
        <v>45</v>
      </c>
      <c r="H63" s="33">
        <v>45</v>
      </c>
      <c r="I63" s="33">
        <v>48</v>
      </c>
      <c r="J63" s="33">
        <v>45</v>
      </c>
      <c r="K63" s="33">
        <v>47</v>
      </c>
      <c r="L63" s="42">
        <f>E63/F63</f>
        <v>14.264079128847561</v>
      </c>
      <c r="M63" s="33">
        <v>47</v>
      </c>
    </row>
    <row r="64" spans="1:13" ht="17" x14ac:dyDescent="0.25">
      <c r="A64" s="1" t="s">
        <v>52</v>
      </c>
      <c r="B64" s="41">
        <v>388.78160699596799</v>
      </c>
      <c r="C64" s="41">
        <v>382.55104941117963</v>
      </c>
      <c r="D64" s="41">
        <v>390.38761555106521</v>
      </c>
      <c r="E64" s="31">
        <f>SUM(B64:D64)</f>
        <v>1161.7202719582128</v>
      </c>
      <c r="F64" s="32">
        <v>80</v>
      </c>
      <c r="G64" s="33">
        <v>61</v>
      </c>
      <c r="H64" s="33">
        <v>62</v>
      </c>
      <c r="I64" s="33">
        <v>64</v>
      </c>
      <c r="J64" s="33">
        <v>64</v>
      </c>
      <c r="K64" s="33">
        <v>72</v>
      </c>
      <c r="L64" s="42">
        <f>E64/F64</f>
        <v>14.521503399477661</v>
      </c>
      <c r="M64" s="33">
        <v>42</v>
      </c>
    </row>
    <row r="65" spans="1:17" ht="17" x14ac:dyDescent="0.25">
      <c r="A65" s="1" t="s">
        <v>53</v>
      </c>
      <c r="B65" s="41">
        <v>439.87666668145761</v>
      </c>
      <c r="C65" s="41">
        <v>440.35496944760763</v>
      </c>
      <c r="D65" s="41">
        <v>447.46066447308658</v>
      </c>
      <c r="E65" s="31">
        <f>SUM(B65:D65)</f>
        <v>1327.6923006021518</v>
      </c>
      <c r="F65" s="32">
        <v>91</v>
      </c>
      <c r="G65" s="33">
        <v>42</v>
      </c>
      <c r="H65" s="33">
        <v>40</v>
      </c>
      <c r="I65" s="33">
        <v>40</v>
      </c>
      <c r="J65" s="33">
        <v>40</v>
      </c>
      <c r="K65" s="33">
        <v>43</v>
      </c>
      <c r="L65" s="42">
        <f>E65/F65</f>
        <v>14.590025281342328</v>
      </c>
      <c r="M65" s="33">
        <v>40</v>
      </c>
    </row>
    <row r="66" spans="1:17" ht="17" x14ac:dyDescent="0.25">
      <c r="A66" s="1" t="s">
        <v>54</v>
      </c>
      <c r="B66" s="41">
        <v>574.66381959322041</v>
      </c>
      <c r="C66" s="41">
        <v>542.55332221747722</v>
      </c>
      <c r="D66" s="41">
        <v>561.4332749173002</v>
      </c>
      <c r="E66" s="31">
        <f>SUM(B66:D66)</f>
        <v>1678.6504167279979</v>
      </c>
      <c r="F66" s="32">
        <v>107</v>
      </c>
      <c r="G66" s="33">
        <v>1</v>
      </c>
      <c r="H66" s="33">
        <v>1</v>
      </c>
      <c r="I66" s="33">
        <v>1</v>
      </c>
      <c r="J66" s="33">
        <v>1</v>
      </c>
      <c r="K66" s="33">
        <v>1</v>
      </c>
      <c r="L66" s="42">
        <f>E66/F66</f>
        <v>15.688321651663532</v>
      </c>
      <c r="M66" s="33">
        <v>3</v>
      </c>
    </row>
    <row r="67" spans="1:17" ht="17" x14ac:dyDescent="0.25">
      <c r="A67" s="7" t="s">
        <v>73</v>
      </c>
      <c r="B67" s="41">
        <v>463.9946184782649</v>
      </c>
      <c r="C67" s="41">
        <v>446.86060740452831</v>
      </c>
      <c r="D67" s="41">
        <v>462.26948311910746</v>
      </c>
      <c r="E67" s="31">
        <f>SUM(B67:D67)</f>
        <v>1373.1247090019006</v>
      </c>
      <c r="F67" s="32">
        <v>98</v>
      </c>
      <c r="G67" s="33">
        <v>35</v>
      </c>
      <c r="H67" s="33">
        <v>38</v>
      </c>
      <c r="I67" s="33">
        <v>38</v>
      </c>
      <c r="J67" s="33">
        <v>38</v>
      </c>
      <c r="K67" s="33">
        <v>22</v>
      </c>
      <c r="L67" s="42">
        <f>E67/F67</f>
        <v>14.011476622468374</v>
      </c>
      <c r="M67" s="33">
        <v>57</v>
      </c>
    </row>
    <row r="68" spans="1:17" ht="17" x14ac:dyDescent="0.25">
      <c r="A68" s="8" t="s">
        <v>21</v>
      </c>
      <c r="B68" s="41">
        <v>484.52900864834987</v>
      </c>
      <c r="C68" s="41">
        <v>468.5360126993491</v>
      </c>
      <c r="D68" s="41">
        <v>499.96488247350874</v>
      </c>
      <c r="E68" s="31">
        <f>SUM(B68:D68)</f>
        <v>1453.0299038212079</v>
      </c>
      <c r="F68" s="32">
        <v>99</v>
      </c>
      <c r="G68" s="33">
        <v>19</v>
      </c>
      <c r="H68" s="33">
        <v>33</v>
      </c>
      <c r="I68" s="33">
        <v>14</v>
      </c>
      <c r="J68" s="33">
        <v>22</v>
      </c>
      <c r="K68" s="33">
        <v>17</v>
      </c>
      <c r="L68" s="42">
        <f>E68/F68</f>
        <v>14.677069735567756</v>
      </c>
      <c r="M68" s="33">
        <v>32</v>
      </c>
      <c r="Q68" s="3"/>
    </row>
    <row r="69" spans="1:17" ht="17" x14ac:dyDescent="0.25">
      <c r="A69" s="1" t="s">
        <v>22</v>
      </c>
      <c r="B69" s="41">
        <v>473.14020802460692</v>
      </c>
      <c r="C69" s="41">
        <v>474.3071124238225</v>
      </c>
      <c r="D69" s="41">
        <v>484.53364843016817</v>
      </c>
      <c r="E69" s="31">
        <f>SUM(B69:D69)</f>
        <v>1431.9809688785977</v>
      </c>
      <c r="F69" s="32">
        <v>97</v>
      </c>
      <c r="G69" s="33">
        <v>27</v>
      </c>
      <c r="H69" s="33">
        <v>28</v>
      </c>
      <c r="I69" s="33">
        <v>28</v>
      </c>
      <c r="J69" s="33">
        <v>28</v>
      </c>
      <c r="K69" s="33">
        <v>28</v>
      </c>
      <c r="L69" s="42">
        <f>E69/F69</f>
        <v>14.762690400810285</v>
      </c>
      <c r="M69" s="33">
        <v>28</v>
      </c>
    </row>
    <row r="70" spans="1:17" ht="17" x14ac:dyDescent="0.25">
      <c r="A70" s="1" t="s">
        <v>23</v>
      </c>
      <c r="B70" s="41">
        <v>481.76606539700737</v>
      </c>
      <c r="C70" s="41">
        <v>486.97515578914386</v>
      </c>
      <c r="D70" s="41">
        <v>493.54931908196386</v>
      </c>
      <c r="E70" s="31">
        <f>SUM(B70:D70)</f>
        <v>1462.2905402681151</v>
      </c>
      <c r="F70" s="32">
        <v>100</v>
      </c>
      <c r="G70" s="33">
        <v>22</v>
      </c>
      <c r="H70" s="33">
        <v>18</v>
      </c>
      <c r="I70" s="33">
        <v>21</v>
      </c>
      <c r="J70" s="33">
        <v>19</v>
      </c>
      <c r="K70" s="33">
        <v>10</v>
      </c>
      <c r="L70" s="42">
        <f>E70/F70</f>
        <v>14.622905402681152</v>
      </c>
      <c r="M70" s="33">
        <v>38</v>
      </c>
    </row>
    <row r="71" spans="1:17" ht="17" x14ac:dyDescent="0.25">
      <c r="A71" s="1" t="s">
        <v>24</v>
      </c>
      <c r="B71" s="41">
        <v>507.99058644870297</v>
      </c>
      <c r="C71" s="41">
        <v>483.33173395585663</v>
      </c>
      <c r="D71" s="41">
        <v>502.52324153223208</v>
      </c>
      <c r="E71" s="31">
        <f>SUM(B71:D71)</f>
        <v>1493.8455619367917</v>
      </c>
      <c r="F71" s="32">
        <v>100</v>
      </c>
      <c r="G71" s="33">
        <v>8</v>
      </c>
      <c r="H71" s="33">
        <v>19</v>
      </c>
      <c r="I71" s="33">
        <v>13</v>
      </c>
      <c r="J71" s="33">
        <v>10</v>
      </c>
      <c r="K71" s="33">
        <v>10</v>
      </c>
      <c r="L71" s="42">
        <f>E71/F71</f>
        <v>14.938455619367916</v>
      </c>
      <c r="M71" s="33">
        <v>18</v>
      </c>
    </row>
    <row r="72" spans="1:17" ht="17" x14ac:dyDescent="0.25">
      <c r="A72" s="1" t="s">
        <v>65</v>
      </c>
      <c r="B72" s="41">
        <v>547.09416438860569</v>
      </c>
      <c r="C72" s="41">
        <v>515.16729010921813</v>
      </c>
      <c r="D72" s="41">
        <v>537.38038104778059</v>
      </c>
      <c r="E72" s="31">
        <f>SUM(B72:D72)</f>
        <v>1599.6418355456044</v>
      </c>
      <c r="F72" s="32">
        <v>105</v>
      </c>
      <c r="G72" s="33">
        <v>3</v>
      </c>
      <c r="H72" s="33">
        <v>5</v>
      </c>
      <c r="I72" s="33">
        <v>4</v>
      </c>
      <c r="J72" s="33">
        <v>3</v>
      </c>
      <c r="K72" s="33">
        <v>2</v>
      </c>
      <c r="L72" s="42">
        <f>E72/F72</f>
        <v>15.234684148053375</v>
      </c>
      <c r="M72" s="33">
        <v>10</v>
      </c>
    </row>
    <row r="73" spans="1:17" ht="17" x14ac:dyDescent="0.25">
      <c r="A73" s="1" t="s">
        <v>55</v>
      </c>
      <c r="B73" s="41">
        <v>393.94535591673377</v>
      </c>
      <c r="C73" s="41">
        <v>378.66300425896043</v>
      </c>
      <c r="D73" s="41">
        <v>409.26430873151861</v>
      </c>
      <c r="E73" s="31">
        <f>SUM(B73:D73)</f>
        <v>1181.8726689072128</v>
      </c>
      <c r="F73" s="32">
        <v>89</v>
      </c>
      <c r="G73" s="33">
        <v>58</v>
      </c>
      <c r="H73" s="33">
        <v>64</v>
      </c>
      <c r="I73" s="33">
        <v>58</v>
      </c>
      <c r="J73" s="33">
        <v>63</v>
      </c>
      <c r="K73" s="33">
        <v>48</v>
      </c>
      <c r="L73" s="42">
        <f>E73/F73</f>
        <v>13.279468189968682</v>
      </c>
      <c r="M73" s="33">
        <v>71</v>
      </c>
    </row>
    <row r="74" spans="1:17" ht="17" x14ac:dyDescent="0.25">
      <c r="A74" s="9" t="s">
        <v>78</v>
      </c>
      <c r="B74" s="41">
        <v>453.15176740183233</v>
      </c>
      <c r="C74" s="41">
        <v>456.08404072475236</v>
      </c>
      <c r="D74" s="41">
        <v>475.93780209919709</v>
      </c>
      <c r="E74" s="31">
        <f>SUM(B74:D74)</f>
        <v>1385.1736102257819</v>
      </c>
      <c r="F74" s="32">
        <v>89</v>
      </c>
      <c r="G74" s="33">
        <v>39</v>
      </c>
      <c r="H74" s="33">
        <v>36</v>
      </c>
      <c r="I74" s="33">
        <v>34</v>
      </c>
      <c r="J74" s="33">
        <v>36</v>
      </c>
      <c r="K74" s="33">
        <v>48</v>
      </c>
      <c r="L74" s="42">
        <f>E74/F74</f>
        <v>15.563748429503168</v>
      </c>
      <c r="M74" s="33">
        <v>5</v>
      </c>
    </row>
    <row r="75" spans="1:17" ht="17" x14ac:dyDescent="0.25">
      <c r="A75" s="9" t="s">
        <v>76</v>
      </c>
      <c r="B75" s="41">
        <v>440.84530888926423</v>
      </c>
      <c r="C75" s="41">
        <v>427.52695255395724</v>
      </c>
      <c r="D75" s="41">
        <v>450.18723808047235</v>
      </c>
      <c r="E75" s="31">
        <f>SUM(B75:D75)</f>
        <v>1318.5594995236938</v>
      </c>
      <c r="F75" s="32">
        <v>94</v>
      </c>
      <c r="G75" s="33">
        <v>41</v>
      </c>
      <c r="H75" s="33">
        <v>46</v>
      </c>
      <c r="I75" s="33">
        <v>39</v>
      </c>
      <c r="J75" s="33">
        <v>41</v>
      </c>
      <c r="K75" s="33">
        <v>35</v>
      </c>
      <c r="L75" s="42">
        <f>E75/F75</f>
        <v>14.027228718337168</v>
      </c>
      <c r="M75" s="33">
        <v>55</v>
      </c>
    </row>
    <row r="76" spans="1:17" ht="17" x14ac:dyDescent="0.25">
      <c r="A76" s="1" t="s">
        <v>56</v>
      </c>
      <c r="B76" s="41">
        <v>431.11047658355506</v>
      </c>
      <c r="C76" s="41">
        <v>417.34974980607007</v>
      </c>
      <c r="D76" s="41">
        <v>431.97947093328679</v>
      </c>
      <c r="E76" s="31">
        <f>SUM(B76:D76)</f>
        <v>1280.439697322912</v>
      </c>
      <c r="F76" s="32">
        <v>89</v>
      </c>
      <c r="G76" s="33">
        <v>43</v>
      </c>
      <c r="H76" s="33">
        <v>48</v>
      </c>
      <c r="I76" s="33">
        <v>47</v>
      </c>
      <c r="J76" s="33">
        <v>46</v>
      </c>
      <c r="K76" s="33">
        <v>48</v>
      </c>
      <c r="L76" s="42">
        <f>E76/F76</f>
        <v>14.386962891268674</v>
      </c>
      <c r="M76" s="33">
        <v>45</v>
      </c>
    </row>
    <row r="77" spans="1:17" ht="17" x14ac:dyDescent="0.25">
      <c r="A77" s="9" t="s">
        <v>70</v>
      </c>
      <c r="B77" s="41">
        <v>488.97508506576361</v>
      </c>
      <c r="C77" s="41">
        <v>494.40462600859087</v>
      </c>
      <c r="D77" s="41">
        <v>499.67021378265719</v>
      </c>
      <c r="E77" s="31">
        <f>SUM(B77:D77)</f>
        <v>1483.0499248570115</v>
      </c>
      <c r="F77" s="32">
        <v>100</v>
      </c>
      <c r="G77" s="33">
        <v>14</v>
      </c>
      <c r="H77" s="33">
        <v>13</v>
      </c>
      <c r="I77" s="33">
        <v>15</v>
      </c>
      <c r="J77" s="33">
        <v>14</v>
      </c>
      <c r="K77" s="33">
        <v>10</v>
      </c>
      <c r="L77" s="42">
        <f>E77/F77</f>
        <v>14.830499248570115</v>
      </c>
      <c r="M77" s="33">
        <v>27</v>
      </c>
    </row>
    <row r="78" spans="1:17" ht="17" x14ac:dyDescent="0.25">
      <c r="A78" s="9" t="s">
        <v>74</v>
      </c>
      <c r="B78" s="41">
        <v>464.88804301212303</v>
      </c>
      <c r="C78" s="41">
        <v>503.93757365705233</v>
      </c>
      <c r="D78" s="41">
        <v>499.41406406351211</v>
      </c>
      <c r="E78" s="31">
        <f>SUM(B78:D78)</f>
        <v>1468.2396807326875</v>
      </c>
      <c r="F78" s="32">
        <v>98</v>
      </c>
      <c r="G78" s="33">
        <v>34</v>
      </c>
      <c r="H78" s="33">
        <v>9</v>
      </c>
      <c r="I78" s="33">
        <v>16</v>
      </c>
      <c r="J78" s="33">
        <v>18</v>
      </c>
      <c r="K78" s="33">
        <v>22</v>
      </c>
      <c r="L78" s="42">
        <f>E78/F78</f>
        <v>14.982037558496812</v>
      </c>
      <c r="M78" s="33">
        <v>14</v>
      </c>
    </row>
    <row r="79" spans="1:17" ht="17" x14ac:dyDescent="0.25">
      <c r="A79" s="1" t="s">
        <v>57</v>
      </c>
      <c r="B79" s="41">
        <v>408.71206639217019</v>
      </c>
      <c r="C79" s="41">
        <v>430.35972444327331</v>
      </c>
      <c r="D79" s="41">
        <v>435.38477279819784</v>
      </c>
      <c r="E79" s="31">
        <f>SUM(B79:D79)</f>
        <v>1274.4565636336413</v>
      </c>
      <c r="F79" s="32">
        <v>89</v>
      </c>
      <c r="G79" s="33">
        <v>53</v>
      </c>
      <c r="H79" s="33">
        <v>43</v>
      </c>
      <c r="I79" s="33">
        <v>45</v>
      </c>
      <c r="J79" s="33">
        <v>47</v>
      </c>
      <c r="K79" s="33">
        <v>48</v>
      </c>
      <c r="L79" s="42">
        <f>E79/F79</f>
        <v>14.319736670040914</v>
      </c>
      <c r="M79" s="33">
        <v>46</v>
      </c>
    </row>
    <row r="80" spans="1:17" ht="17" x14ac:dyDescent="0.25">
      <c r="A80" s="1" t="s">
        <v>58</v>
      </c>
      <c r="B80" s="41">
        <v>363.93537468143262</v>
      </c>
      <c r="C80" s="41">
        <v>335.50489976342425</v>
      </c>
      <c r="D80" s="41">
        <v>354.86356515352742</v>
      </c>
      <c r="E80" s="31">
        <f>SUM(B80:D80)</f>
        <v>1054.3038395983842</v>
      </c>
      <c r="F80" s="32">
        <v>82</v>
      </c>
      <c r="G80" s="33">
        <v>71</v>
      </c>
      <c r="H80" s="33">
        <v>79</v>
      </c>
      <c r="I80" s="33">
        <v>79</v>
      </c>
      <c r="J80" s="33">
        <v>77</v>
      </c>
      <c r="K80" s="33">
        <v>67</v>
      </c>
      <c r="L80" s="42">
        <f>E80/F80</f>
        <v>12.857363897541271</v>
      </c>
      <c r="M80" s="33">
        <v>78</v>
      </c>
    </row>
    <row r="81" spans="1:13" ht="17" x14ac:dyDescent="0.25">
      <c r="A81" s="9" t="s">
        <v>77</v>
      </c>
      <c r="B81" s="41">
        <v>469.40242748130413</v>
      </c>
      <c r="C81" s="41">
        <v>461.88796618134597</v>
      </c>
      <c r="D81" s="41">
        <v>472.38096175909453</v>
      </c>
      <c r="E81" s="31">
        <f>SUM(B81:D81)</f>
        <v>1403.6713554217447</v>
      </c>
      <c r="F81" s="32">
        <v>94</v>
      </c>
      <c r="G81" s="33">
        <v>31</v>
      </c>
      <c r="H81" s="33">
        <v>34</v>
      </c>
      <c r="I81" s="33">
        <v>35</v>
      </c>
      <c r="J81" s="33">
        <v>34</v>
      </c>
      <c r="K81" s="33">
        <v>35</v>
      </c>
      <c r="L81" s="42">
        <f>E81/F81</f>
        <v>14.932673993848347</v>
      </c>
      <c r="M81" s="33">
        <v>19</v>
      </c>
    </row>
    <row r="82" spans="1:13" x14ac:dyDescent="0.2">
      <c r="A82" s="8"/>
      <c r="B82" s="11"/>
      <c r="C82" s="11"/>
      <c r="D82" s="11"/>
      <c r="F82" s="13"/>
      <c r="G82" s="12"/>
      <c r="H82" s="12"/>
      <c r="I82" s="12"/>
      <c r="J82" s="12"/>
      <c r="K82" s="12"/>
      <c r="L82" s="44"/>
      <c r="M82" s="12"/>
    </row>
    <row r="83" spans="1:13" x14ac:dyDescent="0.2">
      <c r="A83" s="8"/>
      <c r="B83" s="11"/>
      <c r="C83" s="11"/>
      <c r="D83" s="11"/>
      <c r="F83" s="13"/>
      <c r="G83" s="12"/>
      <c r="H83" s="12"/>
      <c r="I83" s="12"/>
      <c r="J83" s="12"/>
      <c r="K83" s="12"/>
      <c r="L83" s="44"/>
      <c r="M83" s="12"/>
    </row>
    <row r="84" spans="1:13" x14ac:dyDescent="0.2">
      <c r="A84" s="8"/>
      <c r="B84" s="11"/>
      <c r="C84" s="11"/>
      <c r="D84" s="11"/>
      <c r="F84" s="13"/>
      <c r="G84" s="12"/>
      <c r="H84" s="12"/>
      <c r="I84" s="12"/>
      <c r="J84" s="12"/>
      <c r="K84" s="12"/>
      <c r="L84" s="44"/>
      <c r="M84" s="12"/>
    </row>
  </sheetData>
  <sortState xmlns:xlrd2="http://schemas.microsoft.com/office/spreadsheetml/2017/richdata2" ref="A2:Q84">
    <sortCondition ref="A2:A84"/>
  </sortState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A45F1-385E-294E-BAD4-4AEAC007F5BD}">
  <dimension ref="A1:L20"/>
  <sheetViews>
    <sheetView workbookViewId="0">
      <selection sqref="A1:L1"/>
    </sheetView>
  </sheetViews>
  <sheetFormatPr baseColWidth="10" defaultRowHeight="16" x14ac:dyDescent="0.2"/>
  <cols>
    <col min="3" max="3" width="12.1640625" customWidth="1"/>
  </cols>
  <sheetData>
    <row r="1" spans="1:12" x14ac:dyDescent="0.2">
      <c r="A1" s="50" t="s">
        <v>118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3" spans="1:12" x14ac:dyDescent="0.2">
      <c r="A3" s="6" t="s">
        <v>83</v>
      </c>
      <c r="B3" s="10" t="s">
        <v>107</v>
      </c>
      <c r="C3" s="10" t="s">
        <v>108</v>
      </c>
      <c r="D3" s="10" t="s">
        <v>96</v>
      </c>
      <c r="E3" s="10" t="s">
        <v>97</v>
      </c>
      <c r="F3" s="10" t="s">
        <v>102</v>
      </c>
      <c r="G3" s="10" t="s">
        <v>98</v>
      </c>
      <c r="H3" s="10" t="s">
        <v>101</v>
      </c>
      <c r="I3" s="10" t="s">
        <v>103</v>
      </c>
      <c r="J3" s="10" t="s">
        <v>99</v>
      </c>
      <c r="K3" s="10" t="s">
        <v>100</v>
      </c>
      <c r="L3" s="10" t="s">
        <v>104</v>
      </c>
    </row>
    <row r="4" spans="1:12" ht="17" x14ac:dyDescent="0.2">
      <c r="A4" s="6" t="s">
        <v>92</v>
      </c>
      <c r="B4" s="22">
        <v>9</v>
      </c>
      <c r="C4" s="23">
        <f>CORREL('TOUS PAYS'!E2:E10,'TOUS PAYS'!F2:F10)</f>
        <v>0.94115428095619813</v>
      </c>
      <c r="D4" s="24">
        <f>AVERAGE('TOUS PAYS'!E2:E10)</f>
        <v>1287.9063590460719</v>
      </c>
      <c r="E4" s="25">
        <f>STDEV('TOUS PAYS'!E2:E10)</f>
        <v>149.39677932849105</v>
      </c>
      <c r="F4" s="26">
        <f>E4/D4</f>
        <v>0.11599972178035245</v>
      </c>
      <c r="G4" s="25">
        <f>AVERAGE('TOUS PAYS'!J2:J10)</f>
        <v>44.555555555555557</v>
      </c>
      <c r="H4" s="25">
        <f>STDEV('TOUS PAYS'!J2:J10)</f>
        <v>22.249219711661301</v>
      </c>
      <c r="I4" s="26">
        <f>H4/G4</f>
        <v>0.49935904589763513</v>
      </c>
      <c r="J4" s="25">
        <f>AVERAGE('TOUS PAYS'!L2:L10)</f>
        <v>14.157519876739208</v>
      </c>
      <c r="K4" s="25">
        <f>STDEV('TOUS PAYS'!L2:L10)</f>
        <v>0.70426914741369684</v>
      </c>
      <c r="L4" s="26">
        <f>K4/J4</f>
        <v>4.9745234585247544E-2</v>
      </c>
    </row>
    <row r="5" spans="1:12" ht="17" x14ac:dyDescent="0.2">
      <c r="A5" s="6" t="s">
        <v>93</v>
      </c>
      <c r="B5" s="22">
        <v>24</v>
      </c>
      <c r="C5" s="23">
        <f>CORREL('TOUS PAYS'!E11:E34,'TOUS PAYS'!F11:F34)</f>
        <v>0.93180252774436967</v>
      </c>
      <c r="D5" s="24">
        <f>AVERAGE('TOUS PAYS'!E11:E34)</f>
        <v>1323.6936654222848</v>
      </c>
      <c r="E5" s="25">
        <f>STDEV('TOUS PAYS'!E11:E34)</f>
        <v>175.32724303666308</v>
      </c>
      <c r="F5" s="26">
        <f>E5/D5</f>
        <v>0.13245303472894551</v>
      </c>
      <c r="G5" s="25">
        <f>AVERAGE('TOUS PAYS'!J11:J34)</f>
        <v>39.833333333333336</v>
      </c>
      <c r="H5" s="25">
        <f>STDEV('TOUS PAYS'!J11:J34)</f>
        <v>24.90794646496273</v>
      </c>
      <c r="I5" s="26">
        <f>H5/G5</f>
        <v>0.62530409535471287</v>
      </c>
      <c r="J5" s="25">
        <f>AVERAGE('TOUS PAYS'!L11:L34)</f>
        <v>14.21423509457861</v>
      </c>
      <c r="K5" s="25">
        <f>STDEV('TOUS PAYS'!L11:L34)</f>
        <v>0.88170875135875082</v>
      </c>
      <c r="L5" s="26">
        <f>K5/J5</f>
        <v>6.2029982302392025E-2</v>
      </c>
    </row>
    <row r="6" spans="1:12" ht="17" x14ac:dyDescent="0.2">
      <c r="A6" s="6" t="s">
        <v>94</v>
      </c>
      <c r="B6" s="22">
        <v>13</v>
      </c>
      <c r="C6" s="23">
        <f>CORREL('TOUS PAYS'!E35:E47,'TOUS PAYS'!F35:F47)</f>
        <v>0.89596515233553353</v>
      </c>
      <c r="D6" s="24">
        <f>AVERAGE('TOUS PAYS'!E35:E47)</f>
        <v>1335.4848371018345</v>
      </c>
      <c r="E6" s="25">
        <f>STDEV('TOUS PAYS'!E35:E47)</f>
        <v>196.99474909239157</v>
      </c>
      <c r="F6" s="26">
        <f>E6/D6</f>
        <v>0.14750803874336327</v>
      </c>
      <c r="G6" s="25">
        <f>AVERAGE('TOUS PAYS'!J35:J47)</f>
        <v>39.92307692307692</v>
      </c>
      <c r="H6" s="25">
        <f>STDEV('TOUS PAYS'!J35:J47)</f>
        <v>26.793847361106177</v>
      </c>
      <c r="I6" s="26">
        <f>H6/G6</f>
        <v>0.67113683178107963</v>
      </c>
      <c r="J6" s="25">
        <f>AVERAGE('TOUS PAYS'!L35:L47)</f>
        <v>14.475695622350363</v>
      </c>
      <c r="K6" s="25">
        <f>STDEV('TOUS PAYS'!L35:L47)</f>
        <v>1.1027111481067879</v>
      </c>
      <c r="L6" s="26">
        <f>K6/J6</f>
        <v>7.617672938661478E-2</v>
      </c>
    </row>
    <row r="7" spans="1:12" ht="17" x14ac:dyDescent="0.2">
      <c r="A7" s="6" t="s">
        <v>95</v>
      </c>
      <c r="B7" s="22">
        <v>15</v>
      </c>
      <c r="C7" s="23">
        <f>CORREL('TOUS PAYS'!E48:E62,'TOUS PAYS'!F48:F62)</f>
        <v>0.90921273305889894</v>
      </c>
      <c r="D7" s="24">
        <f>AVERAGE('TOUS PAYS'!E48:E62)</f>
        <v>1264.2649271964901</v>
      </c>
      <c r="E7" s="25">
        <f>STDEV('TOUS PAYS'!E48:E62)</f>
        <v>151.22470647513606</v>
      </c>
      <c r="F7" s="26">
        <f>E7/D7</f>
        <v>0.11961472886104428</v>
      </c>
      <c r="G7" s="25">
        <f>AVERAGE('TOUS PAYS'!J48:J62)</f>
        <v>47.866666666666667</v>
      </c>
      <c r="H7" s="25">
        <f>STDEV('TOUS PAYS'!J48:J62)</f>
        <v>21.077634275854262</v>
      </c>
      <c r="I7" s="26">
        <f>H7/G7</f>
        <v>0.44034054893845953</v>
      </c>
      <c r="J7" s="25">
        <f>AVERAGE('TOUS PAYS'!L48:L62)</f>
        <v>14.305040223710138</v>
      </c>
      <c r="K7" s="25">
        <f>STDEV('TOUS PAYS'!L48:L62)</f>
        <v>0.75724490557885127</v>
      </c>
      <c r="L7" s="26">
        <f>K7/J7</f>
        <v>5.2935531374720811E-2</v>
      </c>
    </row>
    <row r="8" spans="1:12" ht="17" x14ac:dyDescent="0.2">
      <c r="A8" s="6" t="s">
        <v>105</v>
      </c>
      <c r="B8" s="22">
        <v>10</v>
      </c>
      <c r="C8" s="23">
        <f>CORREL('TOUS PAYS'!E63:E72,'TOUS PAYS'!F63:F72)</f>
        <v>0.96633718148263592</v>
      </c>
      <c r="D8" s="24">
        <f>AVERAGE('TOUS PAYS'!E63:E72)</f>
        <v>1426.574363033686</v>
      </c>
      <c r="E8" s="25">
        <f>STDEV('TOUS PAYS'!E63:E72)</f>
        <v>150.25940495031102</v>
      </c>
      <c r="F8" s="26">
        <f>E8/D8</f>
        <v>0.10532882746524087</v>
      </c>
      <c r="G8" s="25">
        <f>AVERAGE('TOUS PAYS'!J63:J72)</f>
        <v>27</v>
      </c>
      <c r="H8" s="25">
        <f>STDEV('TOUS PAYS'!J63:J72)</f>
        <v>20.038851153585515</v>
      </c>
      <c r="I8" s="26">
        <f>H8/G8</f>
        <v>0.74217967235501903</v>
      </c>
      <c r="J8" s="25">
        <f>AVERAGE('TOUS PAYS'!L63:L72)</f>
        <v>14.731121139027994</v>
      </c>
      <c r="K8" s="25">
        <f>STDEV('TOUS PAYS'!L63:L72)</f>
        <v>0.47472670940035516</v>
      </c>
      <c r="L8" s="26">
        <f>K8/J8</f>
        <v>3.222610858467756E-2</v>
      </c>
    </row>
    <row r="9" spans="1:12" ht="17" x14ac:dyDescent="0.2">
      <c r="A9" s="6" t="s">
        <v>106</v>
      </c>
      <c r="B9" s="22">
        <v>9</v>
      </c>
      <c r="C9" s="23">
        <f>CORREL('TOUS PAYS'!E73:E81,'TOUS PAYS'!F73:F81)</f>
        <v>0.89945416486640184</v>
      </c>
      <c r="D9" s="24">
        <f>AVERAGE('TOUS PAYS'!E73:E81)</f>
        <v>1316.6407600247853</v>
      </c>
      <c r="E9" s="25">
        <f>STDEV('TOUS PAYS'!E73:E82)</f>
        <v>138.30316433529268</v>
      </c>
      <c r="F9" s="26">
        <f>E9/D9</f>
        <v>0.10504244478401926</v>
      </c>
      <c r="G9" s="25">
        <f>AVERAGE('TOUS PAYS'!J73:J81)</f>
        <v>41.777777777777779</v>
      </c>
      <c r="H9" s="25">
        <f>STDEV('TOUS PAYS'!J73:J81)</f>
        <v>19.898352807316599</v>
      </c>
      <c r="I9" s="26">
        <f>H9/G9</f>
        <v>0.47629035974959943</v>
      </c>
      <c r="J9" s="25">
        <f>AVERAGE('TOUS PAYS'!L73:L81)</f>
        <v>14.353302177508349</v>
      </c>
      <c r="K9" s="25">
        <f>STDEV('TOUS PAYS'!L73:L81)</f>
        <v>0.86048034640967463</v>
      </c>
      <c r="L9" s="26">
        <f>K9/J9</f>
        <v>5.9949991700031853E-2</v>
      </c>
    </row>
    <row r="10" spans="1:12" s="6" customFormat="1" ht="17" x14ac:dyDescent="0.25">
      <c r="A10" s="6" t="s">
        <v>109</v>
      </c>
      <c r="B10" s="49">
        <f>SUM(B4:B9)</f>
        <v>80</v>
      </c>
      <c r="C10" s="27">
        <f>CORREL('TOUS PAYS'!E2:E81,'TOUS PAYS'!F2:F81)</f>
        <v>0.92246386242398559</v>
      </c>
      <c r="D10" s="28">
        <f>AVERAGE('TOUS PAYS'!E2:E81)</f>
        <v>1322.5074057797574</v>
      </c>
      <c r="E10" s="29">
        <f>STDEV('TOUS PAYS'!E2:E81)</f>
        <v>166.8823630122285</v>
      </c>
      <c r="F10" s="30">
        <f>E10/D10</f>
        <v>0.1261863353527565</v>
      </c>
      <c r="G10" s="29">
        <f>AVERAGE('TOUS PAYS'!J2:J81)</f>
        <v>40.5</v>
      </c>
      <c r="H10" s="29">
        <f>STDEV('TOUS PAYS'!J74:J81)</f>
        <v>19.49679460834524</v>
      </c>
      <c r="I10" s="30">
        <f>H10/G10</f>
        <v>0.48140233600852445</v>
      </c>
      <c r="J10" s="29">
        <f>AVERAGE('TOUS PAYS'!L2:L81)</f>
        <v>14.347623732432519</v>
      </c>
      <c r="K10" s="29">
        <f>STDEV('TOUS PAYS'!L2:L81)</f>
        <v>0.83350213502571269</v>
      </c>
      <c r="L10" s="30">
        <f>K10/J10</f>
        <v>5.8093392367239018E-2</v>
      </c>
    </row>
    <row r="13" spans="1:12" s="20" customFormat="1" x14ac:dyDescent="0.2">
      <c r="A13" s="19" t="s">
        <v>110</v>
      </c>
    </row>
    <row r="14" spans="1:12" s="20" customFormat="1" x14ac:dyDescent="0.2">
      <c r="A14" s="19" t="s">
        <v>111</v>
      </c>
    </row>
    <row r="15" spans="1:12" s="20" customFormat="1" x14ac:dyDescent="0.2">
      <c r="A15" s="19" t="s">
        <v>112</v>
      </c>
    </row>
    <row r="16" spans="1:12" s="20" customFormat="1" x14ac:dyDescent="0.2">
      <c r="A16" s="19" t="s">
        <v>113</v>
      </c>
    </row>
    <row r="17" spans="1:1" s="20" customFormat="1" x14ac:dyDescent="0.2">
      <c r="A17" s="19" t="s">
        <v>114</v>
      </c>
    </row>
    <row r="18" spans="1:1" s="20" customFormat="1" x14ac:dyDescent="0.2">
      <c r="A18" s="21" t="s">
        <v>115</v>
      </c>
    </row>
    <row r="20" spans="1:1" ht="20" x14ac:dyDescent="0.25">
      <c r="A20" s="18" t="s">
        <v>116</v>
      </c>
    </row>
  </sheetData>
  <mergeCells count="1">
    <mergeCell ref="A1:L1"/>
  </mergeCells>
  <hyperlinks>
    <hyperlink ref="A18" r:id="rId1" tooltip="La Courbe en Cloche : ce qu'il faut savoir" display="http://www.douance.org/qi/courbe-cloche.html" xr:uid="{D5C57BAA-ECC9-054A-8A88-25AD66B02127}"/>
  </hyperlink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8962C-0333-3843-87F8-DA0DC793AA3A}">
  <dimension ref="A1:Q84"/>
  <sheetViews>
    <sheetView workbookViewId="0">
      <pane xSplit="1" ySplit="1" topLeftCell="B15" activePane="bottomRight" state="frozen"/>
      <selection pane="topRight" activeCell="B1" sqref="B1"/>
      <selection pane="bottomLeft" activeCell="A2" sqref="A2"/>
      <selection pane="bottomRight" sqref="A1:M79"/>
    </sheetView>
  </sheetViews>
  <sheetFormatPr baseColWidth="10" defaultRowHeight="16" x14ac:dyDescent="0.2"/>
  <cols>
    <col min="1" max="1" width="17.6640625" bestFit="1" customWidth="1"/>
    <col min="2" max="2" width="7.33203125" style="45" bestFit="1" customWidth="1"/>
    <col min="3" max="3" width="9" style="45" bestFit="1" customWidth="1"/>
    <col min="4" max="4" width="8" style="45" bestFit="1" customWidth="1"/>
    <col min="5" max="5" width="8.1640625" style="15" bestFit="1" customWidth="1"/>
    <col min="6" max="6" width="6" style="38" customWidth="1"/>
    <col min="7" max="7" width="12.83203125" style="45" bestFit="1" customWidth="1"/>
    <col min="8" max="8" width="14.5" style="45" bestFit="1" customWidth="1"/>
    <col min="9" max="9" width="13.5" style="45" bestFit="1" customWidth="1"/>
    <col min="10" max="10" width="10.33203125" style="45" bestFit="1" customWidth="1"/>
    <col min="11" max="11" width="10.33203125" style="45" customWidth="1"/>
    <col min="12" max="12" width="7.5" style="46" bestFit="1" customWidth="1"/>
    <col min="13" max="13" width="9.1640625" style="47" bestFit="1" customWidth="1"/>
    <col min="15" max="15" width="3.83203125" customWidth="1"/>
    <col min="16" max="16" width="12.5" bestFit="1" customWidth="1"/>
  </cols>
  <sheetData>
    <row r="1" spans="1:13" s="6" customFormat="1" x14ac:dyDescent="0.2">
      <c r="A1" s="2" t="s">
        <v>117</v>
      </c>
      <c r="B1" s="58" t="s">
        <v>59</v>
      </c>
      <c r="C1" s="10" t="s">
        <v>60</v>
      </c>
      <c r="D1" s="10" t="s">
        <v>61</v>
      </c>
      <c r="E1" s="16" t="s">
        <v>91</v>
      </c>
      <c r="F1" s="10" t="s">
        <v>83</v>
      </c>
      <c r="G1" s="10" t="s">
        <v>87</v>
      </c>
      <c r="H1" s="10" t="s">
        <v>88</v>
      </c>
      <c r="I1" s="10" t="s">
        <v>89</v>
      </c>
      <c r="J1" s="10" t="s">
        <v>85</v>
      </c>
      <c r="K1" s="10" t="s">
        <v>84</v>
      </c>
      <c r="L1" s="5" t="s">
        <v>86</v>
      </c>
      <c r="M1" s="6" t="s">
        <v>90</v>
      </c>
    </row>
    <row r="2" spans="1:13" ht="17" x14ac:dyDescent="0.25">
      <c r="A2" s="1" t="s">
        <v>25</v>
      </c>
      <c r="B2" s="59">
        <v>368.22171995104509</v>
      </c>
      <c r="C2" s="59">
        <v>358.43475823978576</v>
      </c>
      <c r="D2" s="59">
        <v>375.9677509261673</v>
      </c>
      <c r="E2" s="24">
        <f>SUM(B2:D2)</f>
        <v>1102.6242291169981</v>
      </c>
      <c r="F2" s="60">
        <v>82</v>
      </c>
      <c r="G2" s="59">
        <v>68</v>
      </c>
      <c r="H2" s="59">
        <v>73</v>
      </c>
      <c r="I2" s="59">
        <v>70</v>
      </c>
      <c r="J2" s="59">
        <v>70</v>
      </c>
      <c r="K2" s="59">
        <v>67</v>
      </c>
      <c r="L2" s="34">
        <f>E2/F2</f>
        <v>13.446636940451196</v>
      </c>
      <c r="M2" s="59">
        <v>64</v>
      </c>
    </row>
    <row r="3" spans="1:13" ht="17" x14ac:dyDescent="0.25">
      <c r="A3" s="1" t="s">
        <v>26</v>
      </c>
      <c r="B3" s="59">
        <v>377.52902864845396</v>
      </c>
      <c r="C3" s="59">
        <v>400.74404347937428</v>
      </c>
      <c r="D3" s="59">
        <v>406.19134070596033</v>
      </c>
      <c r="E3" s="24">
        <f>SUM(B3:D3)</f>
        <v>1184.4644128337886</v>
      </c>
      <c r="F3" s="60">
        <v>87</v>
      </c>
      <c r="G3" s="59">
        <v>66</v>
      </c>
      <c r="H3" s="59">
        <v>58</v>
      </c>
      <c r="I3" s="59">
        <v>60</v>
      </c>
      <c r="J3" s="59">
        <v>62</v>
      </c>
      <c r="K3" s="59">
        <v>54</v>
      </c>
      <c r="L3" s="34">
        <f>E3/F3</f>
        <v>13.614533480848145</v>
      </c>
      <c r="M3" s="59">
        <v>63</v>
      </c>
    </row>
    <row r="4" spans="1:13" ht="17" x14ac:dyDescent="0.25">
      <c r="A4" s="1" t="s">
        <v>62</v>
      </c>
      <c r="B4" s="59">
        <v>487.08425351213077</v>
      </c>
      <c r="C4" s="59">
        <v>498.05093977660573</v>
      </c>
      <c r="D4" s="59">
        <v>507.00086934857183</v>
      </c>
      <c r="E4" s="24">
        <f>SUM(B4:D4)</f>
        <v>1492.1360626373082</v>
      </c>
      <c r="F4" s="60">
        <v>99</v>
      </c>
      <c r="G4" s="59">
        <v>17</v>
      </c>
      <c r="H4" s="59">
        <v>12</v>
      </c>
      <c r="I4" s="59">
        <v>10</v>
      </c>
      <c r="J4" s="59">
        <v>11</v>
      </c>
      <c r="K4" s="59">
        <v>17</v>
      </c>
      <c r="L4" s="34">
        <f>E4/F4</f>
        <v>15.072081440780892</v>
      </c>
      <c r="M4" s="59">
        <v>12</v>
      </c>
    </row>
    <row r="5" spans="1:13" ht="17" x14ac:dyDescent="0.25">
      <c r="A5" s="1" t="s">
        <v>0</v>
      </c>
      <c r="B5" s="59">
        <v>487.26749896735731</v>
      </c>
      <c r="C5" s="59">
        <v>480.4058472226605</v>
      </c>
      <c r="D5" s="59">
        <v>491.27095872010705</v>
      </c>
      <c r="E5" s="24">
        <f>SUM(B5:D5)</f>
        <v>1458.9443049101249</v>
      </c>
      <c r="F5" s="60">
        <v>99</v>
      </c>
      <c r="G5" s="59">
        <v>16</v>
      </c>
      <c r="H5" s="59">
        <v>21</v>
      </c>
      <c r="I5" s="59">
        <v>23</v>
      </c>
      <c r="J5" s="59">
        <v>20</v>
      </c>
      <c r="K5" s="59">
        <v>17</v>
      </c>
      <c r="L5" s="34">
        <f>E5/F5</f>
        <v>14.736811160708331</v>
      </c>
      <c r="M5" s="59">
        <v>29</v>
      </c>
    </row>
    <row r="6" spans="1:13" ht="17" x14ac:dyDescent="0.25">
      <c r="A6" s="1" t="s">
        <v>27</v>
      </c>
      <c r="B6" s="59">
        <v>396.88229287083971</v>
      </c>
      <c r="C6" s="59">
        <v>365.21385835087807</v>
      </c>
      <c r="D6" s="59">
        <v>380.14368749242345</v>
      </c>
      <c r="E6" s="24">
        <f>SUM(B6:D6)</f>
        <v>1142.2398387141411</v>
      </c>
      <c r="F6" s="60">
        <v>85</v>
      </c>
      <c r="G6" s="59">
        <v>56</v>
      </c>
      <c r="H6" s="59">
        <v>69</v>
      </c>
      <c r="I6" s="59">
        <v>68</v>
      </c>
      <c r="J6" s="59">
        <v>66</v>
      </c>
      <c r="K6" s="59">
        <v>62</v>
      </c>
      <c r="L6" s="34">
        <f>E6/F6</f>
        <v>13.438115749578131</v>
      </c>
      <c r="M6" s="59">
        <v>65</v>
      </c>
    </row>
    <row r="7" spans="1:13" ht="17" x14ac:dyDescent="0.25">
      <c r="A7" s="1" t="s">
        <v>1</v>
      </c>
      <c r="B7" s="59">
        <v>489.48681674494503</v>
      </c>
      <c r="C7" s="59">
        <v>478.85266827823591</v>
      </c>
      <c r="D7" s="59">
        <v>490.57834605919447</v>
      </c>
      <c r="E7" s="24">
        <f>SUM(B7:D7)</f>
        <v>1458.9178310823754</v>
      </c>
      <c r="F7" s="60">
        <v>100</v>
      </c>
      <c r="G7" s="59">
        <v>12</v>
      </c>
      <c r="H7" s="59">
        <v>23</v>
      </c>
      <c r="I7" s="59">
        <v>24</v>
      </c>
      <c r="J7" s="59">
        <v>21</v>
      </c>
      <c r="K7" s="59">
        <v>10</v>
      </c>
      <c r="L7" s="34">
        <f>E7/F7</f>
        <v>14.589178310823755</v>
      </c>
      <c r="M7" s="59">
        <v>41</v>
      </c>
    </row>
    <row r="8" spans="1:13" ht="17" x14ac:dyDescent="0.25">
      <c r="A8" s="1" t="s">
        <v>28</v>
      </c>
      <c r="B8" s="59">
        <v>378.6913669469825</v>
      </c>
      <c r="C8" s="59">
        <v>410.35697944299073</v>
      </c>
      <c r="D8" s="59">
        <v>403.00121363646645</v>
      </c>
      <c r="E8" s="24">
        <f>SUM(B8:D8)</f>
        <v>1192.0495600264396</v>
      </c>
      <c r="F8" s="60">
        <v>84</v>
      </c>
      <c r="G8" s="59">
        <v>65</v>
      </c>
      <c r="H8" s="59">
        <v>52</v>
      </c>
      <c r="I8" s="59">
        <v>62</v>
      </c>
      <c r="J8" s="59">
        <v>60</v>
      </c>
      <c r="K8" s="59">
        <v>64</v>
      </c>
      <c r="L8" s="34">
        <f>E8/F8</f>
        <v>14.191066190790949</v>
      </c>
      <c r="M8" s="59">
        <v>52</v>
      </c>
    </row>
    <row r="9" spans="1:13" ht="17" x14ac:dyDescent="0.25">
      <c r="A9" s="4" t="s">
        <v>79</v>
      </c>
      <c r="B9" s="59">
        <v>442.09310447098136</v>
      </c>
      <c r="C9" s="59">
        <v>429.23191170963378</v>
      </c>
      <c r="D9" s="59">
        <v>445.85511634219006</v>
      </c>
      <c r="E9" s="24">
        <f>SUM(B9:D9)</f>
        <v>1317.1801325228053</v>
      </c>
      <c r="F9" s="60">
        <v>88</v>
      </c>
      <c r="G9" s="59">
        <v>40</v>
      </c>
      <c r="H9" s="59">
        <v>44</v>
      </c>
      <c r="I9" s="59">
        <v>42</v>
      </c>
      <c r="J9" s="59">
        <v>42</v>
      </c>
      <c r="K9" s="59">
        <v>53</v>
      </c>
      <c r="L9" s="34">
        <f>E9/F9</f>
        <v>14.967956051395515</v>
      </c>
      <c r="M9" s="59">
        <v>15</v>
      </c>
    </row>
    <row r="10" spans="1:13" ht="17" x14ac:dyDescent="0.25">
      <c r="A10" s="1" t="s">
        <v>29</v>
      </c>
      <c r="B10" s="59">
        <v>417.30390037486825</v>
      </c>
      <c r="C10" s="59">
        <v>404.30373969630296</v>
      </c>
      <c r="D10" s="59">
        <v>420.99321949949467</v>
      </c>
      <c r="E10" s="24">
        <f>SUM(B10:D10)</f>
        <v>1242.6008595706658</v>
      </c>
      <c r="F10" s="60">
        <v>93</v>
      </c>
      <c r="G10" s="59">
        <v>49</v>
      </c>
      <c r="H10" s="59">
        <v>57</v>
      </c>
      <c r="I10" s="59">
        <v>50</v>
      </c>
      <c r="J10" s="59">
        <v>49</v>
      </c>
      <c r="K10" s="59">
        <v>40</v>
      </c>
      <c r="L10" s="34">
        <f>E10/F10</f>
        <v>13.361299565275976</v>
      </c>
      <c r="M10" s="59">
        <v>66</v>
      </c>
    </row>
    <row r="11" spans="1:13" ht="17" x14ac:dyDescent="0.25">
      <c r="A11" s="1" t="s">
        <v>30</v>
      </c>
      <c r="B11" s="59">
        <v>336.39604125930657</v>
      </c>
      <c r="C11" s="59">
        <v>328.84278042146502</v>
      </c>
      <c r="D11" s="59">
        <v>347.10416214969729</v>
      </c>
      <c r="E11" s="24">
        <f>SUM(B11:D11)</f>
        <v>1012.3429838304689</v>
      </c>
      <c r="F11" s="60">
        <v>87</v>
      </c>
      <c r="G11" s="59">
        <v>80</v>
      </c>
      <c r="H11" s="59">
        <v>80</v>
      </c>
      <c r="I11" s="59">
        <v>80</v>
      </c>
      <c r="J11" s="59">
        <v>80</v>
      </c>
      <c r="K11" s="59">
        <v>54</v>
      </c>
      <c r="L11" s="34">
        <f>E11/F11</f>
        <v>11.63612625092493</v>
      </c>
      <c r="M11" s="59">
        <v>80</v>
      </c>
    </row>
    <row r="12" spans="1:13" ht="17" x14ac:dyDescent="0.25">
      <c r="A12" s="1" t="s">
        <v>66</v>
      </c>
      <c r="B12" s="59">
        <v>496.94789443570392</v>
      </c>
      <c r="C12" s="59">
        <v>507.1328958226768</v>
      </c>
      <c r="D12" s="59">
        <v>515.01667599823065</v>
      </c>
      <c r="E12" s="24">
        <f>SUM(B12:D12)</f>
        <v>1519.0974662566114</v>
      </c>
      <c r="F12" s="60">
        <v>101</v>
      </c>
      <c r="G12" s="59">
        <v>9</v>
      </c>
      <c r="H12" s="59">
        <v>8</v>
      </c>
      <c r="I12" s="59">
        <v>8</v>
      </c>
      <c r="J12" s="59">
        <v>8</v>
      </c>
      <c r="K12" s="59">
        <v>6</v>
      </c>
      <c r="L12" s="34">
        <f>E12/F12</f>
        <v>15.040568972837736</v>
      </c>
      <c r="M12" s="59">
        <v>13</v>
      </c>
    </row>
    <row r="13" spans="1:13" ht="17" x14ac:dyDescent="0.25">
      <c r="A13" s="1" t="s">
        <v>2</v>
      </c>
      <c r="B13" s="59">
        <v>411.69657070809609</v>
      </c>
      <c r="C13" s="59">
        <v>447.9789573967023</v>
      </c>
      <c r="D13" s="59">
        <v>443.54340240525221</v>
      </c>
      <c r="E13" s="24">
        <f>SUM(B13:D13)</f>
        <v>1303.2189305100505</v>
      </c>
      <c r="F13" s="60">
        <v>89</v>
      </c>
      <c r="G13" s="59">
        <v>52</v>
      </c>
      <c r="H13" s="59">
        <v>37</v>
      </c>
      <c r="I13" s="59">
        <v>43</v>
      </c>
      <c r="J13" s="59">
        <v>44</v>
      </c>
      <c r="K13" s="59">
        <v>48</v>
      </c>
      <c r="L13" s="34">
        <f>E13/F13</f>
        <v>14.642909331573602</v>
      </c>
      <c r="M13" s="59">
        <v>37</v>
      </c>
    </row>
    <row r="14" spans="1:13" ht="17" x14ac:dyDescent="0.25">
      <c r="A14" s="1" t="s">
        <v>3</v>
      </c>
      <c r="B14" s="59">
        <v>382.69683512956738</v>
      </c>
      <c r="C14" s="59">
        <v>408.66502634332647</v>
      </c>
      <c r="D14" s="59">
        <v>411.12067324764644</v>
      </c>
      <c r="E14" s="24">
        <f>SUM(B14:D14)</f>
        <v>1202.4825347205403</v>
      </c>
      <c r="F14" s="60">
        <v>83</v>
      </c>
      <c r="G14" s="59">
        <v>64</v>
      </c>
      <c r="H14" s="59">
        <v>54</v>
      </c>
      <c r="I14" s="59">
        <v>54</v>
      </c>
      <c r="J14" s="59">
        <v>59</v>
      </c>
      <c r="K14" s="59">
        <v>65</v>
      </c>
      <c r="L14" s="34">
        <f>E14/F14</f>
        <v>14.487741382175185</v>
      </c>
      <c r="M14" s="59">
        <v>43</v>
      </c>
    </row>
    <row r="15" spans="1:13" ht="17" x14ac:dyDescent="0.25">
      <c r="A15" s="1" t="s">
        <v>4</v>
      </c>
      <c r="B15" s="59">
        <v>384.57604112435735</v>
      </c>
      <c r="C15" s="59">
        <v>415.23308032564466</v>
      </c>
      <c r="D15" s="59">
        <v>410.9866236658263</v>
      </c>
      <c r="E15" s="24">
        <f>SUM(B15:D15)</f>
        <v>1210.7957451158284</v>
      </c>
      <c r="F15" s="60">
        <v>87</v>
      </c>
      <c r="G15" s="59">
        <v>63</v>
      </c>
      <c r="H15" s="59">
        <v>50</v>
      </c>
      <c r="I15" s="59">
        <v>55</v>
      </c>
      <c r="J15" s="59">
        <v>56</v>
      </c>
      <c r="K15" s="59">
        <v>54</v>
      </c>
      <c r="L15" s="34">
        <f>E15/F15</f>
        <v>13.917192472595728</v>
      </c>
      <c r="M15" s="59">
        <v>58</v>
      </c>
    </row>
    <row r="16" spans="1:13" ht="17" x14ac:dyDescent="0.25">
      <c r="A16" s="1" t="s">
        <v>31</v>
      </c>
      <c r="B16" s="59">
        <v>463.1051893674915</v>
      </c>
      <c r="C16" s="59">
        <v>475.49894644232972</v>
      </c>
      <c r="D16" s="59">
        <v>482.6674492104965</v>
      </c>
      <c r="E16" s="24">
        <f>SUM(B16:D16)</f>
        <v>1421.2715850203176</v>
      </c>
      <c r="F16" s="60">
        <v>97</v>
      </c>
      <c r="G16" s="59">
        <v>36</v>
      </c>
      <c r="H16" s="59">
        <v>26</v>
      </c>
      <c r="I16" s="59">
        <v>31</v>
      </c>
      <c r="J16" s="59">
        <v>33</v>
      </c>
      <c r="K16" s="59">
        <v>28</v>
      </c>
      <c r="L16" s="34">
        <f>E16/F16</f>
        <v>14.652284381652759</v>
      </c>
      <c r="M16" s="59">
        <v>34</v>
      </c>
    </row>
    <row r="17" spans="1:17" ht="17" x14ac:dyDescent="0.25">
      <c r="A17" s="1" t="s">
        <v>32</v>
      </c>
      <c r="B17" s="59">
        <v>418.30668002350967</v>
      </c>
      <c r="C17" s="59">
        <v>381.07572437195614</v>
      </c>
      <c r="D17" s="59">
        <v>410.90251727479239</v>
      </c>
      <c r="E17" s="24">
        <f>SUM(B17:D17)</f>
        <v>1210.2849216702582</v>
      </c>
      <c r="F17" s="60">
        <v>93</v>
      </c>
      <c r="G17" s="59">
        <v>48</v>
      </c>
      <c r="H17" s="59">
        <v>63</v>
      </c>
      <c r="I17" s="59">
        <v>56</v>
      </c>
      <c r="J17" s="59">
        <v>57</v>
      </c>
      <c r="K17" s="59">
        <v>40</v>
      </c>
      <c r="L17" s="34">
        <f>E17/F17</f>
        <v>13.013816362045787</v>
      </c>
      <c r="M17" s="59">
        <v>77</v>
      </c>
    </row>
    <row r="18" spans="1:17" ht="17" x14ac:dyDescent="0.25">
      <c r="A18" s="7" t="s">
        <v>5</v>
      </c>
      <c r="B18" s="59">
        <v>486.99920785192438</v>
      </c>
      <c r="C18" s="59">
        <v>488.60366846037118</v>
      </c>
      <c r="D18" s="59">
        <v>497.74204696346351</v>
      </c>
      <c r="E18" s="24">
        <f>SUM(B18:D18)</f>
        <v>1473.3449232757591</v>
      </c>
      <c r="F18" s="60">
        <v>99</v>
      </c>
      <c r="G18" s="59">
        <v>18</v>
      </c>
      <c r="H18" s="59">
        <v>17</v>
      </c>
      <c r="I18" s="59">
        <v>18</v>
      </c>
      <c r="J18" s="59">
        <v>16</v>
      </c>
      <c r="K18" s="59">
        <v>17</v>
      </c>
      <c r="L18" s="34">
        <f>E18/F18</f>
        <v>14.882271952280396</v>
      </c>
      <c r="M18" s="59">
        <v>22</v>
      </c>
    </row>
    <row r="19" spans="1:17" ht="17" x14ac:dyDescent="0.25">
      <c r="A19" s="7" t="s">
        <v>71</v>
      </c>
      <c r="B19" s="59">
        <v>489.27387694241099</v>
      </c>
      <c r="C19" s="59">
        <v>488.80099070123538</v>
      </c>
      <c r="D19" s="59">
        <v>493.81571169679114</v>
      </c>
      <c r="E19" s="24">
        <f>SUM(B19:D19)</f>
        <v>1471.8905793404374</v>
      </c>
      <c r="F19" s="60">
        <v>99</v>
      </c>
      <c r="G19" s="59">
        <v>13</v>
      </c>
      <c r="H19" s="59">
        <v>15</v>
      </c>
      <c r="I19" s="59">
        <v>20</v>
      </c>
      <c r="J19" s="59">
        <v>17</v>
      </c>
      <c r="K19" s="59">
        <v>17</v>
      </c>
      <c r="L19" s="34">
        <f>E19/F19</f>
        <v>14.867581609499368</v>
      </c>
      <c r="M19" s="59">
        <v>23</v>
      </c>
    </row>
    <row r="20" spans="1:17" ht="17" x14ac:dyDescent="0.25">
      <c r="A20" s="61" t="s">
        <v>33</v>
      </c>
      <c r="B20" s="59">
        <v>339.10724673258596</v>
      </c>
      <c r="C20" s="59">
        <v>351.3122866900286</v>
      </c>
      <c r="D20" s="59">
        <v>360.42605974104299</v>
      </c>
      <c r="E20" s="24">
        <f>SUM(B20:D20)</f>
        <v>1050.8455931636577</v>
      </c>
      <c r="F20" s="60">
        <v>80</v>
      </c>
      <c r="G20" s="59">
        <v>78</v>
      </c>
      <c r="H20" s="59">
        <v>74</v>
      </c>
      <c r="I20" s="59">
        <v>76</v>
      </c>
      <c r="J20" s="59">
        <v>79</v>
      </c>
      <c r="K20" s="59">
        <v>72</v>
      </c>
      <c r="L20" s="34">
        <f>E20/F20</f>
        <v>13.135569914545721</v>
      </c>
      <c r="M20" s="59">
        <v>76</v>
      </c>
    </row>
    <row r="21" spans="1:17" ht="17" x14ac:dyDescent="0.25">
      <c r="A21" s="1" t="s">
        <v>34</v>
      </c>
      <c r="B21" s="59">
        <v>343.4691009767227</v>
      </c>
      <c r="C21" s="59">
        <v>364.90364362446246</v>
      </c>
      <c r="D21" s="59">
        <v>373.14131443083045</v>
      </c>
      <c r="E21" s="24">
        <f>SUM(B21:D21)</f>
        <v>1081.5140590320157</v>
      </c>
      <c r="F21" s="60">
        <v>78</v>
      </c>
      <c r="G21" s="59">
        <v>77</v>
      </c>
      <c r="H21" s="59">
        <v>70</v>
      </c>
      <c r="I21" s="59">
        <v>72</v>
      </c>
      <c r="J21" s="59">
        <v>72</v>
      </c>
      <c r="K21" s="59">
        <v>78</v>
      </c>
      <c r="L21" s="34">
        <f>E21/F21</f>
        <v>13.865564859384817</v>
      </c>
      <c r="M21" s="59">
        <v>59</v>
      </c>
    </row>
    <row r="22" spans="1:17" ht="17" x14ac:dyDescent="0.25">
      <c r="A22" s="1" t="s">
        <v>6</v>
      </c>
      <c r="B22" s="59">
        <v>509.9469532247615</v>
      </c>
      <c r="C22" s="59">
        <v>511.03033164392804</v>
      </c>
      <c r="D22" s="59">
        <v>525.81177849436551</v>
      </c>
      <c r="E22" s="24">
        <f>SUM(B22:D22)</f>
        <v>1546.789063363055</v>
      </c>
      <c r="F22" s="60">
        <v>101</v>
      </c>
      <c r="G22" s="59">
        <v>7</v>
      </c>
      <c r="H22" s="59">
        <v>6</v>
      </c>
      <c r="I22" s="59">
        <v>6</v>
      </c>
      <c r="J22" s="59">
        <v>7</v>
      </c>
      <c r="K22" s="59">
        <v>6</v>
      </c>
      <c r="L22" s="34">
        <f>E22/F22</f>
        <v>15.314743201614405</v>
      </c>
      <c r="M22" s="59">
        <v>8</v>
      </c>
    </row>
    <row r="23" spans="1:17" ht="17" x14ac:dyDescent="0.25">
      <c r="A23" s="1" t="s">
        <v>7</v>
      </c>
      <c r="B23" s="59">
        <v>484.13922563776697</v>
      </c>
      <c r="C23" s="59">
        <v>490.21768481353621</v>
      </c>
      <c r="D23" s="59">
        <v>510.95885052909239</v>
      </c>
      <c r="E23" s="24">
        <f>SUM(B23:D23)</f>
        <v>1485.3157609803957</v>
      </c>
      <c r="F23" s="60">
        <v>101</v>
      </c>
      <c r="G23" s="59">
        <v>20</v>
      </c>
      <c r="H23" s="59">
        <v>14</v>
      </c>
      <c r="I23" s="59">
        <v>9</v>
      </c>
      <c r="J23" s="59">
        <v>12</v>
      </c>
      <c r="K23" s="59">
        <v>6</v>
      </c>
      <c r="L23" s="34">
        <f>E23/F23</f>
        <v>14.706096643370254</v>
      </c>
      <c r="M23" s="59">
        <v>31</v>
      </c>
      <c r="Q23" s="3"/>
    </row>
    <row r="24" spans="1:17" ht="17" x14ac:dyDescent="0.25">
      <c r="A24" s="2" t="s">
        <v>8</v>
      </c>
      <c r="B24" s="60">
        <v>473.94441842059842</v>
      </c>
      <c r="C24" s="60">
        <v>473.852158031199</v>
      </c>
      <c r="D24" s="60">
        <v>487.22527871113971</v>
      </c>
      <c r="E24" s="28">
        <f>SUM(B24:D24)</f>
        <v>1435.0218551629371</v>
      </c>
      <c r="F24" s="60">
        <v>98</v>
      </c>
      <c r="G24" s="60">
        <v>26</v>
      </c>
      <c r="H24" s="60">
        <v>29</v>
      </c>
      <c r="I24" s="60">
        <v>26</v>
      </c>
      <c r="J24" s="60">
        <v>26</v>
      </c>
      <c r="K24" s="59">
        <v>22</v>
      </c>
      <c r="L24" s="37">
        <f>E24/F24</f>
        <v>14.643080154723847</v>
      </c>
      <c r="M24" s="60">
        <v>36</v>
      </c>
    </row>
    <row r="25" spans="1:17" ht="17" x14ac:dyDescent="0.25">
      <c r="A25" s="1" t="s">
        <v>35</v>
      </c>
      <c r="B25" s="59">
        <v>390.02422032168261</v>
      </c>
      <c r="C25" s="59">
        <v>373.85835094728674</v>
      </c>
      <c r="D25" s="59">
        <v>384.06745917538075</v>
      </c>
      <c r="E25" s="24">
        <f>SUM(B25:D25)</f>
        <v>1147.95003044435</v>
      </c>
      <c r="F25" s="60">
        <v>87</v>
      </c>
      <c r="G25" s="59">
        <v>60</v>
      </c>
      <c r="H25" s="59">
        <v>67</v>
      </c>
      <c r="I25" s="59">
        <v>66</v>
      </c>
      <c r="J25" s="59">
        <v>65</v>
      </c>
      <c r="K25" s="59">
        <v>54</v>
      </c>
      <c r="L25" s="34">
        <f>E25/F25</f>
        <v>13.194827936141953</v>
      </c>
      <c r="M25" s="59">
        <v>74</v>
      </c>
    </row>
    <row r="26" spans="1:17" ht="17" x14ac:dyDescent="0.25">
      <c r="A26" s="1" t="s">
        <v>9</v>
      </c>
      <c r="B26" s="59">
        <v>474.82645390785706</v>
      </c>
      <c r="C26" s="59">
        <v>479.79402475457374</v>
      </c>
      <c r="D26" s="59">
        <v>492.42672950617748</v>
      </c>
      <c r="E26" s="24">
        <f>SUM(B26:D26)</f>
        <v>1447.0472081686082</v>
      </c>
      <c r="F26" s="60">
        <v>100</v>
      </c>
      <c r="G26" s="59">
        <v>25</v>
      </c>
      <c r="H26" s="59">
        <v>22</v>
      </c>
      <c r="I26" s="59">
        <v>22</v>
      </c>
      <c r="J26" s="59">
        <v>24</v>
      </c>
      <c r="K26" s="59">
        <v>10</v>
      </c>
      <c r="L26" s="34">
        <f>E26/F26</f>
        <v>14.470472081686083</v>
      </c>
      <c r="M26" s="59">
        <v>44</v>
      </c>
    </row>
    <row r="27" spans="1:17" ht="17" x14ac:dyDescent="0.25">
      <c r="A27" s="1" t="s">
        <v>10</v>
      </c>
      <c r="B27" s="59">
        <v>430.1463218532806</v>
      </c>
      <c r="C27" s="59">
        <v>438.44062522535023</v>
      </c>
      <c r="D27" s="59">
        <v>440.78606047355953</v>
      </c>
      <c r="E27" s="24">
        <f>SUM(B27:D27)</f>
        <v>1309.3730075521903</v>
      </c>
      <c r="F27" s="60">
        <v>93</v>
      </c>
      <c r="G27" s="59">
        <v>44</v>
      </c>
      <c r="H27" s="59">
        <v>41</v>
      </c>
      <c r="I27" s="59">
        <v>44</v>
      </c>
      <c r="J27" s="59">
        <v>43</v>
      </c>
      <c r="K27" s="59">
        <v>40</v>
      </c>
      <c r="L27" s="34">
        <f>E27/F27</f>
        <v>14.079279651098821</v>
      </c>
      <c r="M27" s="59">
        <v>54</v>
      </c>
    </row>
    <row r="28" spans="1:17" ht="17" x14ac:dyDescent="0.25">
      <c r="A28" s="1" t="s">
        <v>36</v>
      </c>
      <c r="B28" s="59">
        <v>344.19948813728763</v>
      </c>
      <c r="C28" s="59">
        <v>374.12187096113416</v>
      </c>
      <c r="D28" s="59">
        <v>372.96275383849292</v>
      </c>
      <c r="E28" s="24">
        <f>SUM(B28:D28)</f>
        <v>1091.2841129369147</v>
      </c>
      <c r="F28" s="60">
        <v>79</v>
      </c>
      <c r="G28" s="59">
        <v>76</v>
      </c>
      <c r="H28" s="59">
        <v>66</v>
      </c>
      <c r="I28" s="59">
        <v>73</v>
      </c>
      <c r="J28" s="59">
        <v>71</v>
      </c>
      <c r="K28" s="59">
        <v>76</v>
      </c>
      <c r="L28" s="34">
        <f>E28/F28</f>
        <v>13.81372294856854</v>
      </c>
      <c r="M28" s="59">
        <v>60</v>
      </c>
    </row>
    <row r="29" spans="1:17" ht="17" x14ac:dyDescent="0.25">
      <c r="A29" s="7" t="s">
        <v>63</v>
      </c>
      <c r="B29" s="59">
        <v>540.35180122868928</v>
      </c>
      <c r="C29" s="59">
        <v>499.70134091530184</v>
      </c>
      <c r="D29" s="59">
        <v>520.41867949977677</v>
      </c>
      <c r="E29" s="24">
        <f>SUM(B29:D29)</f>
        <v>1560.471821643768</v>
      </c>
      <c r="F29" s="60">
        <v>105</v>
      </c>
      <c r="G29" s="59">
        <v>4</v>
      </c>
      <c r="H29" s="59">
        <v>11</v>
      </c>
      <c r="I29" s="59">
        <v>7</v>
      </c>
      <c r="J29" s="59">
        <v>6</v>
      </c>
      <c r="K29" s="59">
        <v>2</v>
      </c>
      <c r="L29" s="34">
        <f>E29/F29</f>
        <v>14.861636396607313</v>
      </c>
      <c r="M29" s="59">
        <v>24</v>
      </c>
    </row>
    <row r="30" spans="1:17" ht="17" x14ac:dyDescent="0.25">
      <c r="A30" s="61" t="s">
        <v>11</v>
      </c>
      <c r="B30" s="59">
        <v>472.77612237193983</v>
      </c>
      <c r="C30" s="59">
        <v>472.97472593735978</v>
      </c>
      <c r="D30" s="59">
        <v>485.8901585000138</v>
      </c>
      <c r="E30" s="24">
        <f>SUM(B30:D30)</f>
        <v>1431.6410068093135</v>
      </c>
      <c r="F30" s="60">
        <v>98</v>
      </c>
      <c r="G30" s="59">
        <v>28</v>
      </c>
      <c r="H30" s="59">
        <v>31</v>
      </c>
      <c r="I30" s="59">
        <v>27</v>
      </c>
      <c r="J30" s="59">
        <v>29</v>
      </c>
      <c r="K30" s="59">
        <v>22</v>
      </c>
      <c r="L30" s="34">
        <f>E30/F30</f>
        <v>14.608581702135851</v>
      </c>
      <c r="M30" s="59">
        <v>39</v>
      </c>
    </row>
    <row r="31" spans="1:17" ht="17" x14ac:dyDescent="0.25">
      <c r="A31" s="1" t="s">
        <v>12</v>
      </c>
      <c r="B31" s="59">
        <v>458.89644981037986</v>
      </c>
      <c r="C31" s="59">
        <v>435.89802804978666</v>
      </c>
      <c r="D31" s="59">
        <v>446.9267951053713</v>
      </c>
      <c r="E31" s="24">
        <f>SUM(B31:D31)</f>
        <v>1341.721272965538</v>
      </c>
      <c r="F31" s="60">
        <v>98</v>
      </c>
      <c r="G31" s="59">
        <v>37</v>
      </c>
      <c r="H31" s="59">
        <v>42</v>
      </c>
      <c r="I31" s="59">
        <v>41</v>
      </c>
      <c r="J31" s="59">
        <v>39</v>
      </c>
      <c r="K31" s="59">
        <v>22</v>
      </c>
      <c r="L31" s="34">
        <f>E31/F31</f>
        <v>13.69103339760753</v>
      </c>
      <c r="M31" s="59">
        <v>61</v>
      </c>
    </row>
    <row r="32" spans="1:17" ht="17" x14ac:dyDescent="0.25">
      <c r="A32" s="1" t="s">
        <v>37</v>
      </c>
      <c r="B32" s="59">
        <v>365.52525387157698</v>
      </c>
      <c r="C32" s="59">
        <v>358.56985945684642</v>
      </c>
      <c r="D32" s="59">
        <v>382.86341281212907</v>
      </c>
      <c r="E32" s="24">
        <f>SUM(B32:D32)</f>
        <v>1106.9585261405525</v>
      </c>
      <c r="F32" s="60">
        <v>83</v>
      </c>
      <c r="G32" s="59">
        <v>69</v>
      </c>
      <c r="H32" s="59">
        <v>71</v>
      </c>
      <c r="I32" s="59">
        <v>67</v>
      </c>
      <c r="J32" s="59">
        <v>69</v>
      </c>
      <c r="K32" s="59">
        <v>65</v>
      </c>
      <c r="L32" s="34">
        <f>E32/F32</f>
        <v>13.336849712536777</v>
      </c>
      <c r="M32" s="59">
        <v>69</v>
      </c>
    </row>
    <row r="33" spans="1:13" ht="17" x14ac:dyDescent="0.25">
      <c r="A33" s="7" t="s">
        <v>72</v>
      </c>
      <c r="B33" s="59">
        <v>491.64827959188278</v>
      </c>
      <c r="C33" s="59">
        <v>516.00997530826248</v>
      </c>
      <c r="D33" s="59">
        <v>503.84553716091273</v>
      </c>
      <c r="E33" s="24">
        <f>SUM(B33:D33)</f>
        <v>1511.503792061058</v>
      </c>
      <c r="F33" s="60">
        <v>98</v>
      </c>
      <c r="G33" s="59">
        <v>11</v>
      </c>
      <c r="H33" s="59">
        <v>2</v>
      </c>
      <c r="I33" s="59">
        <v>12</v>
      </c>
      <c r="J33" s="59">
        <v>9</v>
      </c>
      <c r="K33" s="59">
        <v>22</v>
      </c>
      <c r="L33" s="34">
        <f>E33/F33</f>
        <v>15.423508082255694</v>
      </c>
      <c r="M33" s="59">
        <v>6</v>
      </c>
    </row>
    <row r="34" spans="1:13" ht="17" x14ac:dyDescent="0.25">
      <c r="A34" s="61" t="s">
        <v>13</v>
      </c>
      <c r="B34" s="59">
        <v>457.89666659331527</v>
      </c>
      <c r="C34" s="59">
        <v>473.83269820935448</v>
      </c>
      <c r="D34" s="59">
        <v>464.75182516753853</v>
      </c>
      <c r="E34" s="24">
        <f>SUM(B34:D34)</f>
        <v>1396.4811899702083</v>
      </c>
      <c r="F34" s="60">
        <v>94</v>
      </c>
      <c r="G34" s="59">
        <v>38</v>
      </c>
      <c r="H34" s="59">
        <v>30</v>
      </c>
      <c r="I34" s="59">
        <v>37</v>
      </c>
      <c r="J34" s="59">
        <v>35</v>
      </c>
      <c r="K34" s="59">
        <v>35</v>
      </c>
      <c r="L34" s="34">
        <f>E34/F34</f>
        <v>14.856182872023492</v>
      </c>
      <c r="M34" s="59">
        <v>25</v>
      </c>
    </row>
    <row r="35" spans="1:13" ht="17" x14ac:dyDescent="0.25">
      <c r="A35" s="1" t="s">
        <v>14</v>
      </c>
      <c r="B35" s="59">
        <v>471.25947547628658</v>
      </c>
      <c r="C35" s="59">
        <v>481.59827782989362</v>
      </c>
      <c r="D35" s="59">
        <v>477.46336593724277</v>
      </c>
      <c r="E35" s="24">
        <f>SUM(B35:D35)</f>
        <v>1430.321119243423</v>
      </c>
      <c r="F35" s="60">
        <v>96</v>
      </c>
      <c r="G35" s="59">
        <v>30</v>
      </c>
      <c r="H35" s="59">
        <v>20</v>
      </c>
      <c r="I35" s="59">
        <v>33</v>
      </c>
      <c r="J35" s="59">
        <v>31</v>
      </c>
      <c r="K35" s="59">
        <v>33</v>
      </c>
      <c r="L35" s="34">
        <f>E35/F35</f>
        <v>14.899178325452324</v>
      </c>
      <c r="M35" s="59">
        <v>21</v>
      </c>
    </row>
    <row r="36" spans="1:13" ht="17" x14ac:dyDescent="0.25">
      <c r="A36" s="61" t="s">
        <v>15</v>
      </c>
      <c r="B36" s="59">
        <v>535.5793059957158</v>
      </c>
      <c r="C36" s="59">
        <v>515.85461375025886</v>
      </c>
      <c r="D36" s="59">
        <v>546.63445355005774</v>
      </c>
      <c r="E36" s="24">
        <f>SUM(B36:D36)</f>
        <v>1598.0683732960324</v>
      </c>
      <c r="F36" s="60">
        <v>104</v>
      </c>
      <c r="G36" s="59">
        <v>5</v>
      </c>
      <c r="H36" s="59">
        <v>3</v>
      </c>
      <c r="I36" s="59">
        <v>2</v>
      </c>
      <c r="J36" s="59">
        <v>4</v>
      </c>
      <c r="K36" s="59">
        <v>5</v>
      </c>
      <c r="L36" s="34">
        <f>E36/F36</f>
        <v>15.366042050923388</v>
      </c>
      <c r="M36" s="59">
        <v>7</v>
      </c>
    </row>
    <row r="37" spans="1:13" ht="17" x14ac:dyDescent="0.25">
      <c r="A37" s="1" t="s">
        <v>38</v>
      </c>
      <c r="B37" s="59">
        <v>361.22802836657854</v>
      </c>
      <c r="C37" s="59">
        <v>342.16582805355688</v>
      </c>
      <c r="D37" s="59">
        <v>374.52708693892095</v>
      </c>
      <c r="E37" s="24">
        <f>SUM(B37:D37)</f>
        <v>1077.9209433590563</v>
      </c>
      <c r="F37" s="60">
        <v>87</v>
      </c>
      <c r="G37" s="59">
        <v>72</v>
      </c>
      <c r="H37" s="59">
        <v>77</v>
      </c>
      <c r="I37" s="59">
        <v>71</v>
      </c>
      <c r="J37" s="59">
        <v>74</v>
      </c>
      <c r="K37" s="59">
        <v>54</v>
      </c>
      <c r="L37" s="34">
        <f>E37/F37</f>
        <v>12.389895900678809</v>
      </c>
      <c r="M37" s="59">
        <v>79</v>
      </c>
    </row>
    <row r="38" spans="1:13" ht="17" x14ac:dyDescent="0.25">
      <c r="A38" s="1" t="s">
        <v>39</v>
      </c>
      <c r="B38" s="59">
        <v>425.43912883566293</v>
      </c>
      <c r="C38" s="59">
        <v>386.28474810496277</v>
      </c>
      <c r="D38" s="59">
        <v>423.16604565805778</v>
      </c>
      <c r="E38" s="24">
        <f>SUM(B38:D38)</f>
        <v>1234.8899225986834</v>
      </c>
      <c r="F38" s="60">
        <v>87</v>
      </c>
      <c r="G38" s="59">
        <v>46</v>
      </c>
      <c r="H38" s="59">
        <v>61</v>
      </c>
      <c r="I38" s="59">
        <v>49</v>
      </c>
      <c r="J38" s="59">
        <v>51</v>
      </c>
      <c r="K38" s="59">
        <v>54</v>
      </c>
      <c r="L38" s="34">
        <f>E38/F38</f>
        <v>14.194137041364177</v>
      </c>
      <c r="M38" s="59">
        <v>51</v>
      </c>
    </row>
    <row r="39" spans="1:13" ht="17" x14ac:dyDescent="0.25">
      <c r="A39" s="7" t="s">
        <v>64</v>
      </c>
      <c r="B39" s="59">
        <v>527.30250178045833</v>
      </c>
      <c r="C39" s="59">
        <v>515.41539210099756</v>
      </c>
      <c r="D39" s="59">
        <v>527.82241827081282</v>
      </c>
      <c r="E39" s="24">
        <f>SUM(B39:D39)</f>
        <v>1570.5403121522686</v>
      </c>
      <c r="F39" s="60">
        <v>105</v>
      </c>
      <c r="G39" s="59">
        <v>6</v>
      </c>
      <c r="H39" s="59">
        <v>4</v>
      </c>
      <c r="I39" s="59">
        <v>5</v>
      </c>
      <c r="J39" s="59">
        <v>5</v>
      </c>
      <c r="K39" s="59">
        <v>2</v>
      </c>
      <c r="L39" s="34">
        <f>E39/F39</f>
        <v>14.957526782402558</v>
      </c>
      <c r="M39" s="59">
        <v>17</v>
      </c>
    </row>
    <row r="40" spans="1:13" ht="17" x14ac:dyDescent="0.25">
      <c r="A40" s="61" t="s">
        <v>40</v>
      </c>
      <c r="B40" s="59">
        <v>354.96244382640879</v>
      </c>
      <c r="C40" s="59">
        <v>342.19442057784676</v>
      </c>
      <c r="D40" s="59">
        <v>357.02405157326768</v>
      </c>
      <c r="E40" s="24">
        <f>SUM(B40:D40)</f>
        <v>1054.1809159775232</v>
      </c>
      <c r="F40" s="60">
        <v>79</v>
      </c>
      <c r="G40" s="59">
        <v>74</v>
      </c>
      <c r="H40" s="59">
        <v>76</v>
      </c>
      <c r="I40" s="59">
        <v>77</v>
      </c>
      <c r="J40" s="59">
        <v>78</v>
      </c>
      <c r="K40" s="59">
        <v>76</v>
      </c>
      <c r="L40" s="34">
        <f>E40/F40</f>
        <v>13.344062227563585</v>
      </c>
      <c r="M40" s="59">
        <v>68</v>
      </c>
    </row>
    <row r="41" spans="1:13" ht="17" x14ac:dyDescent="0.25">
      <c r="A41" s="7" t="s">
        <v>75</v>
      </c>
      <c r="B41" s="59">
        <v>483.15945520181771</v>
      </c>
      <c r="C41" s="59">
        <v>474.56865073478389</v>
      </c>
      <c r="D41" s="59">
        <v>493.8427670445007</v>
      </c>
      <c r="E41" s="24">
        <f>SUM(B41:D41)</f>
        <v>1451.5708729811024</v>
      </c>
      <c r="F41" s="60">
        <v>97</v>
      </c>
      <c r="G41" s="59">
        <v>21</v>
      </c>
      <c r="H41" s="59">
        <v>27</v>
      </c>
      <c r="I41" s="59">
        <v>19</v>
      </c>
      <c r="J41" s="59">
        <v>23</v>
      </c>
      <c r="K41" s="59">
        <v>28</v>
      </c>
      <c r="L41" s="34">
        <f>E41/F41</f>
        <v>14.964648175062912</v>
      </c>
      <c r="M41" s="59">
        <v>16</v>
      </c>
    </row>
    <row r="42" spans="1:13" ht="17" x14ac:dyDescent="0.25">
      <c r="A42" s="61" t="s">
        <v>16</v>
      </c>
      <c r="B42" s="59">
        <v>475.14676197725714</v>
      </c>
      <c r="C42" s="59">
        <v>471.83422994384318</v>
      </c>
      <c r="D42" s="59">
        <v>484.46340575011436</v>
      </c>
      <c r="E42" s="24">
        <f>SUM(B42:D42)</f>
        <v>1431.4443976712146</v>
      </c>
      <c r="F42" s="60">
        <v>96</v>
      </c>
      <c r="G42" s="59">
        <v>24</v>
      </c>
      <c r="H42" s="59">
        <v>32</v>
      </c>
      <c r="I42" s="59">
        <v>29</v>
      </c>
      <c r="J42" s="59">
        <v>30</v>
      </c>
      <c r="K42" s="59">
        <v>33</v>
      </c>
      <c r="L42" s="34">
        <f>E42/F42</f>
        <v>14.910879142408485</v>
      </c>
      <c r="M42" s="59">
        <v>20</v>
      </c>
    </row>
    <row r="43" spans="1:13" ht="17" x14ac:dyDescent="0.25">
      <c r="A43" s="7" t="s">
        <v>68</v>
      </c>
      <c r="B43" s="59">
        <v>551.92315306462206</v>
      </c>
      <c r="C43" s="59">
        <v>510.40512194014349</v>
      </c>
      <c r="D43" s="59">
        <v>543.09628119319723</v>
      </c>
      <c r="E43" s="24">
        <f>SUM(B43:D43)</f>
        <v>1605.4245561979628</v>
      </c>
      <c r="F43" s="60">
        <v>100</v>
      </c>
      <c r="G43" s="59">
        <v>2</v>
      </c>
      <c r="H43" s="59">
        <v>7</v>
      </c>
      <c r="I43" s="59">
        <v>3</v>
      </c>
      <c r="J43" s="59">
        <v>2</v>
      </c>
      <c r="K43" s="59">
        <v>10</v>
      </c>
      <c r="L43" s="34">
        <f>E43/F43</f>
        <v>16.054245561979627</v>
      </c>
      <c r="M43" s="59">
        <v>1</v>
      </c>
    </row>
    <row r="44" spans="1:13" ht="17" x14ac:dyDescent="0.25">
      <c r="A44" s="61" t="s">
        <v>80</v>
      </c>
      <c r="B44" s="59">
        <v>388.57550678326209</v>
      </c>
      <c r="C44" s="59">
        <v>358.52212249051536</v>
      </c>
      <c r="D44" s="59">
        <v>379.87510615746532</v>
      </c>
      <c r="E44" s="24">
        <f>SUM(B44:D44)</f>
        <v>1126.9727354312427</v>
      </c>
      <c r="F44" s="60">
        <v>85</v>
      </c>
      <c r="G44" s="59">
        <v>62</v>
      </c>
      <c r="H44" s="59">
        <v>72</v>
      </c>
      <c r="I44" s="59">
        <v>69</v>
      </c>
      <c r="J44" s="59">
        <v>68</v>
      </c>
      <c r="K44" s="59">
        <v>62</v>
      </c>
      <c r="L44" s="34">
        <f>E44/F44</f>
        <v>13.258502769779325</v>
      </c>
      <c r="M44" s="59">
        <v>72</v>
      </c>
    </row>
    <row r="45" spans="1:13" ht="17" x14ac:dyDescent="0.25">
      <c r="A45" s="1" t="s">
        <v>41</v>
      </c>
      <c r="B45" s="59">
        <v>408.6874321942563</v>
      </c>
      <c r="C45" s="59">
        <v>388.08780811528061</v>
      </c>
      <c r="D45" s="59">
        <v>416.30611578248659</v>
      </c>
      <c r="E45" s="24">
        <f>SUM(B45:D45)</f>
        <v>1213.0813560920235</v>
      </c>
      <c r="F45" s="60">
        <v>91</v>
      </c>
      <c r="G45" s="59">
        <v>54</v>
      </c>
      <c r="H45" s="59">
        <v>60</v>
      </c>
      <c r="I45" s="59">
        <v>52</v>
      </c>
      <c r="J45" s="59">
        <v>55</v>
      </c>
      <c r="K45" s="59">
        <v>43</v>
      </c>
      <c r="L45" s="34">
        <f>E45/F45</f>
        <v>13.330564352659598</v>
      </c>
      <c r="M45" s="59">
        <v>70</v>
      </c>
    </row>
    <row r="46" spans="1:13" ht="17" x14ac:dyDescent="0.25">
      <c r="A46" s="1" t="s">
        <v>42</v>
      </c>
      <c r="B46" s="59">
        <v>466.01611291105684</v>
      </c>
      <c r="C46" s="59">
        <v>445.29883840665229</v>
      </c>
      <c r="D46" s="59">
        <v>465.58873859901382</v>
      </c>
      <c r="E46" s="24">
        <f>SUM(B46:D46)</f>
        <v>1376.9036899167229</v>
      </c>
      <c r="F46" s="60">
        <v>94</v>
      </c>
      <c r="G46" s="59">
        <v>33</v>
      </c>
      <c r="H46" s="59">
        <v>39</v>
      </c>
      <c r="I46" s="59">
        <v>36</v>
      </c>
      <c r="J46" s="59">
        <v>37</v>
      </c>
      <c r="K46" s="59">
        <v>35</v>
      </c>
      <c r="L46" s="34">
        <f>E46/F46</f>
        <v>14.647911594858755</v>
      </c>
      <c r="M46" s="59">
        <v>35</v>
      </c>
    </row>
    <row r="47" spans="1:13" ht="17" x14ac:dyDescent="0.25">
      <c r="A47" s="1" t="s">
        <v>17</v>
      </c>
      <c r="B47" s="59">
        <v>395.02991921871023</v>
      </c>
      <c r="C47" s="59">
        <v>415.35896214690331</v>
      </c>
      <c r="D47" s="59">
        <v>409.88659826233629</v>
      </c>
      <c r="E47" s="24">
        <f>SUM(B47:D47)</f>
        <v>1220.2754796279498</v>
      </c>
      <c r="F47" s="60">
        <v>87</v>
      </c>
      <c r="G47" s="59">
        <v>57</v>
      </c>
      <c r="H47" s="59">
        <v>49</v>
      </c>
      <c r="I47" s="59">
        <v>57</v>
      </c>
      <c r="J47" s="59">
        <v>52</v>
      </c>
      <c r="K47" s="59">
        <v>54</v>
      </c>
      <c r="L47" s="34">
        <f>E47/F47</f>
        <v>14.026154938252297</v>
      </c>
      <c r="M47" s="59">
        <v>56</v>
      </c>
    </row>
    <row r="48" spans="1:13" ht="17" x14ac:dyDescent="0.25">
      <c r="A48" s="1" t="s">
        <v>43</v>
      </c>
      <c r="B48" s="59">
        <v>414.19806319763069</v>
      </c>
      <c r="C48" s="59">
        <v>410.93539880162791</v>
      </c>
      <c r="D48" s="59">
        <v>416.85897507106233</v>
      </c>
      <c r="E48" s="24">
        <f>SUM(B48:D48)</f>
        <v>1241.9924370703209</v>
      </c>
      <c r="F48" s="60">
        <v>91</v>
      </c>
      <c r="G48" s="59">
        <v>50</v>
      </c>
      <c r="H48" s="59">
        <v>51</v>
      </c>
      <c r="I48" s="59">
        <v>51</v>
      </c>
      <c r="J48" s="59">
        <v>50</v>
      </c>
      <c r="K48" s="59">
        <v>43</v>
      </c>
      <c r="L48" s="34">
        <f>E48/F48</f>
        <v>13.648268539234296</v>
      </c>
      <c r="M48" s="59">
        <v>62</v>
      </c>
    </row>
    <row r="49" spans="1:13" ht="17" x14ac:dyDescent="0.25">
      <c r="A49" s="1" t="s">
        <v>44</v>
      </c>
      <c r="B49" s="59">
        <v>424.59312854284474</v>
      </c>
      <c r="C49" s="59">
        <v>378.41987381158583</v>
      </c>
      <c r="D49" s="59">
        <v>412.38253683414251</v>
      </c>
      <c r="E49" s="24">
        <f>SUM(B49:D49)</f>
        <v>1215.3955391885731</v>
      </c>
      <c r="F49" s="60">
        <v>91</v>
      </c>
      <c r="G49" s="59">
        <v>47</v>
      </c>
      <c r="H49" s="59">
        <v>65</v>
      </c>
      <c r="I49" s="59">
        <v>53</v>
      </c>
      <c r="J49" s="59">
        <v>53</v>
      </c>
      <c r="K49" s="59">
        <v>43</v>
      </c>
      <c r="L49" s="34">
        <f>E49/F49</f>
        <v>13.355994936138167</v>
      </c>
      <c r="M49" s="59">
        <v>67</v>
      </c>
    </row>
    <row r="50" spans="1:13" ht="17" x14ac:dyDescent="0.25">
      <c r="A50" s="1" t="s">
        <v>45</v>
      </c>
      <c r="B50" s="59">
        <v>405.60117333799371</v>
      </c>
      <c r="C50" s="59">
        <v>405.02045628413134</v>
      </c>
      <c r="D50" s="59">
        <v>403.13024220391225</v>
      </c>
      <c r="E50" s="24">
        <f>SUM(B50:D50)</f>
        <v>1213.7518718260374</v>
      </c>
      <c r="F50" s="60">
        <v>86</v>
      </c>
      <c r="G50" s="59">
        <v>55</v>
      </c>
      <c r="H50" s="59">
        <v>56</v>
      </c>
      <c r="I50" s="59">
        <v>61</v>
      </c>
      <c r="J50" s="59">
        <v>54</v>
      </c>
      <c r="K50" s="59">
        <v>61</v>
      </c>
      <c r="L50" s="34">
        <f>E50/F50</f>
        <v>14.113393858442295</v>
      </c>
      <c r="M50" s="59">
        <v>53</v>
      </c>
    </row>
    <row r="51" spans="1:13" ht="17" x14ac:dyDescent="0.25">
      <c r="A51" s="1" t="s">
        <v>46</v>
      </c>
      <c r="B51" s="59">
        <v>364.76624069603258</v>
      </c>
      <c r="C51" s="59">
        <v>339.36492494178998</v>
      </c>
      <c r="D51" s="59">
        <v>365.39807578462131</v>
      </c>
      <c r="E51" s="24">
        <f>SUM(B51:D51)</f>
        <v>1069.5292414224439</v>
      </c>
      <c r="F51" s="60">
        <v>75</v>
      </c>
      <c r="G51" s="59">
        <v>70</v>
      </c>
      <c r="H51" s="59">
        <v>78</v>
      </c>
      <c r="I51" s="59">
        <v>75</v>
      </c>
      <c r="J51" s="59">
        <v>75</v>
      </c>
      <c r="K51" s="59">
        <v>79</v>
      </c>
      <c r="L51" s="34">
        <f>E51/F51</f>
        <v>14.260389885632584</v>
      </c>
      <c r="M51" s="59">
        <v>48</v>
      </c>
    </row>
    <row r="52" spans="1:13" ht="17" x14ac:dyDescent="0.25">
      <c r="A52" s="4" t="s">
        <v>67</v>
      </c>
      <c r="B52" s="59">
        <v>492.67563897849618</v>
      </c>
      <c r="C52" s="59">
        <v>459.24290805644205</v>
      </c>
      <c r="D52" s="59">
        <v>488.31683616190458</v>
      </c>
      <c r="E52" s="24">
        <f>SUM(B52:D52)</f>
        <v>1440.2353831968428</v>
      </c>
      <c r="F52" s="60">
        <v>101</v>
      </c>
      <c r="G52" s="59">
        <v>10</v>
      </c>
      <c r="H52" s="59">
        <v>35</v>
      </c>
      <c r="I52" s="59">
        <v>25</v>
      </c>
      <c r="J52" s="59">
        <v>25</v>
      </c>
      <c r="K52" s="59">
        <v>6</v>
      </c>
      <c r="L52" s="34">
        <f>E52/F52</f>
        <v>14.259756269275671</v>
      </c>
      <c r="M52" s="59">
        <v>49</v>
      </c>
    </row>
    <row r="53" spans="1:13" ht="17" x14ac:dyDescent="0.25">
      <c r="A53" s="4" t="s">
        <v>69</v>
      </c>
      <c r="B53" s="59">
        <v>479.07419345237787</v>
      </c>
      <c r="C53" s="59">
        <v>500.85301095569559</v>
      </c>
      <c r="D53" s="59">
        <v>504.12930478612247</v>
      </c>
      <c r="E53" s="24">
        <f>SUM(B53:D53)</f>
        <v>1484.056509194196</v>
      </c>
      <c r="F53" s="60">
        <v>100</v>
      </c>
      <c r="G53" s="59">
        <v>23</v>
      </c>
      <c r="H53" s="59">
        <v>10</v>
      </c>
      <c r="I53" s="59">
        <v>11</v>
      </c>
      <c r="J53" s="59">
        <v>13</v>
      </c>
      <c r="K53" s="59">
        <v>10</v>
      </c>
      <c r="L53" s="34">
        <f>E53/F53</f>
        <v>14.84056509194196</v>
      </c>
      <c r="M53" s="59">
        <v>26</v>
      </c>
    </row>
    <row r="54" spans="1:13" ht="17" x14ac:dyDescent="0.25">
      <c r="A54" s="61" t="s">
        <v>18</v>
      </c>
      <c r="B54" s="59">
        <v>468.44994989168754</v>
      </c>
      <c r="C54" s="59">
        <v>476.52387775392492</v>
      </c>
      <c r="D54" s="59">
        <v>478.22646488318014</v>
      </c>
      <c r="E54" s="24">
        <f>SUM(B54:D54)</f>
        <v>1423.2002925287925</v>
      </c>
      <c r="F54" s="60">
        <v>97</v>
      </c>
      <c r="G54" s="59">
        <v>32</v>
      </c>
      <c r="H54" s="59">
        <v>25</v>
      </c>
      <c r="I54" s="59">
        <v>32</v>
      </c>
      <c r="J54" s="59">
        <v>32</v>
      </c>
      <c r="K54" s="59">
        <v>28</v>
      </c>
      <c r="L54" s="34">
        <f>E54/F54</f>
        <v>14.672167964214356</v>
      </c>
      <c r="M54" s="59">
        <v>33</v>
      </c>
    </row>
    <row r="55" spans="1:13" ht="17" x14ac:dyDescent="0.25">
      <c r="A55" s="7" t="s">
        <v>81</v>
      </c>
      <c r="B55" s="59">
        <v>356.57350391859563</v>
      </c>
      <c r="C55" s="59">
        <v>391.95335519352011</v>
      </c>
      <c r="D55" s="59">
        <v>387.76762433493968</v>
      </c>
      <c r="E55" s="24">
        <f>SUM(B55:D55)</f>
        <v>1136.2944834470554</v>
      </c>
      <c r="F55" s="60">
        <v>80</v>
      </c>
      <c r="G55" s="59">
        <v>73</v>
      </c>
      <c r="H55" s="59">
        <v>59</v>
      </c>
      <c r="I55" s="59">
        <v>65</v>
      </c>
      <c r="J55" s="59">
        <v>67</v>
      </c>
      <c r="K55" s="59">
        <v>72</v>
      </c>
      <c r="L55" s="34">
        <f>E55/F55</f>
        <v>14.203681043088192</v>
      </c>
      <c r="M55" s="59">
        <v>50</v>
      </c>
    </row>
    <row r="56" spans="1:13" ht="17" x14ac:dyDescent="0.25">
      <c r="A56" s="61" t="s">
        <v>47</v>
      </c>
      <c r="B56" s="59">
        <v>337.53975043615014</v>
      </c>
      <c r="C56" s="59">
        <v>373.15565421019681</v>
      </c>
      <c r="D56" s="59">
        <v>368.3278246473302</v>
      </c>
      <c r="E56" s="24">
        <f>SUM(B56:D56)</f>
        <v>1079.0232292936771</v>
      </c>
      <c r="F56" s="60">
        <v>82</v>
      </c>
      <c r="G56" s="59">
        <v>79</v>
      </c>
      <c r="H56" s="59">
        <v>68</v>
      </c>
      <c r="I56" s="59">
        <v>74</v>
      </c>
      <c r="J56" s="59">
        <v>73</v>
      </c>
      <c r="K56" s="59">
        <v>67</v>
      </c>
      <c r="L56" s="34">
        <f>E56/F56</f>
        <v>13.158819869435087</v>
      </c>
      <c r="M56" s="59">
        <v>75</v>
      </c>
    </row>
    <row r="57" spans="1:13" ht="17" x14ac:dyDescent="0.25">
      <c r="A57" s="1" t="s">
        <v>48</v>
      </c>
      <c r="B57" s="59">
        <v>391.23578464022944</v>
      </c>
      <c r="C57" s="59">
        <v>408.24785608974094</v>
      </c>
      <c r="D57" s="59">
        <v>407.77776098637059</v>
      </c>
      <c r="E57" s="24">
        <f>SUM(B57:D57)</f>
        <v>1207.261401716341</v>
      </c>
      <c r="F57" s="60">
        <v>82</v>
      </c>
      <c r="G57" s="59">
        <v>59</v>
      </c>
      <c r="H57" s="59">
        <v>55</v>
      </c>
      <c r="I57" s="59">
        <v>59</v>
      </c>
      <c r="J57" s="59">
        <v>58</v>
      </c>
      <c r="K57" s="59">
        <v>67</v>
      </c>
      <c r="L57" s="34">
        <f>E57/F57</f>
        <v>14.722700020930988</v>
      </c>
      <c r="M57" s="59">
        <v>30</v>
      </c>
    </row>
    <row r="58" spans="1:13" ht="17" x14ac:dyDescent="0.25">
      <c r="A58" s="1" t="s">
        <v>49</v>
      </c>
      <c r="B58" s="59">
        <v>354.71971278885792</v>
      </c>
      <c r="C58" s="59">
        <v>346.54738735104974</v>
      </c>
      <c r="D58" s="59">
        <v>356.16729312951549</v>
      </c>
      <c r="E58" s="24">
        <f>SUM(B58:D58)</f>
        <v>1057.434393269423</v>
      </c>
      <c r="F58" s="60">
        <v>80</v>
      </c>
      <c r="G58" s="59">
        <v>75</v>
      </c>
      <c r="H58" s="59">
        <v>75</v>
      </c>
      <c r="I58" s="59">
        <v>78</v>
      </c>
      <c r="J58" s="59">
        <v>76</v>
      </c>
      <c r="K58" s="59">
        <v>72</v>
      </c>
      <c r="L58" s="34">
        <f>E58/F58</f>
        <v>13.217929915867789</v>
      </c>
      <c r="M58" s="59">
        <v>73</v>
      </c>
    </row>
    <row r="59" spans="1:13" ht="17" x14ac:dyDescent="0.25">
      <c r="A59" s="1" t="s">
        <v>19</v>
      </c>
      <c r="B59" s="59">
        <v>488.96005376370152</v>
      </c>
      <c r="C59" s="59">
        <v>488.71362906290636</v>
      </c>
      <c r="D59" s="59">
        <v>499.16436207985521</v>
      </c>
      <c r="E59" s="24">
        <f>SUM(B59:D59)</f>
        <v>1476.838044906463</v>
      </c>
      <c r="F59" s="60">
        <v>97</v>
      </c>
      <c r="G59" s="59">
        <v>15</v>
      </c>
      <c r="H59" s="59">
        <v>16</v>
      </c>
      <c r="I59" s="59">
        <v>17</v>
      </c>
      <c r="J59" s="59">
        <v>15</v>
      </c>
      <c r="K59" s="59">
        <v>28</v>
      </c>
      <c r="L59" s="34">
        <f>E59/F59</f>
        <v>15.225134483571784</v>
      </c>
      <c r="M59" s="59">
        <v>11</v>
      </c>
    </row>
    <row r="60" spans="1:13" ht="17" x14ac:dyDescent="0.25">
      <c r="A60" s="1" t="s">
        <v>20</v>
      </c>
      <c r="B60" s="59">
        <v>471.91052210574856</v>
      </c>
      <c r="C60" s="59">
        <v>476.58861113023033</v>
      </c>
      <c r="D60" s="59">
        <v>484.37346412182109</v>
      </c>
      <c r="E60" s="24">
        <f>SUM(B60:D60)</f>
        <v>1432.8725973578</v>
      </c>
      <c r="F60" s="60">
        <v>94</v>
      </c>
      <c r="G60" s="59">
        <v>29</v>
      </c>
      <c r="H60" s="59">
        <v>24</v>
      </c>
      <c r="I60" s="59">
        <v>30</v>
      </c>
      <c r="J60" s="59">
        <v>27</v>
      </c>
      <c r="K60" s="59">
        <v>35</v>
      </c>
      <c r="L60" s="34">
        <f>E60/F60</f>
        <v>15.243325503806384</v>
      </c>
      <c r="M60" s="59">
        <v>9</v>
      </c>
    </row>
    <row r="61" spans="1:13" ht="17" x14ac:dyDescent="0.25">
      <c r="A61" s="1" t="s">
        <v>51</v>
      </c>
      <c r="B61" s="59">
        <v>427.75999666897269</v>
      </c>
      <c r="C61" s="59">
        <v>428.4960173886829</v>
      </c>
      <c r="D61" s="59">
        <v>427.5111075386248</v>
      </c>
      <c r="E61" s="24">
        <f>SUM(B61:D61)</f>
        <v>1283.7671215962805</v>
      </c>
      <c r="F61" s="60">
        <v>90</v>
      </c>
      <c r="G61" s="59">
        <v>45</v>
      </c>
      <c r="H61" s="59">
        <v>45</v>
      </c>
      <c r="I61" s="59">
        <v>48</v>
      </c>
      <c r="J61" s="59">
        <v>45</v>
      </c>
      <c r="K61" s="59">
        <v>47</v>
      </c>
      <c r="L61" s="34">
        <f>E61/F61</f>
        <v>14.264079128847561</v>
      </c>
      <c r="M61" s="59">
        <v>47</v>
      </c>
    </row>
    <row r="62" spans="1:13" ht="17" x14ac:dyDescent="0.25">
      <c r="A62" s="1" t="s">
        <v>52</v>
      </c>
      <c r="B62" s="59">
        <v>388.78160699596799</v>
      </c>
      <c r="C62" s="59">
        <v>382.55104941117963</v>
      </c>
      <c r="D62" s="59">
        <v>390.38761555106521</v>
      </c>
      <c r="E62" s="24">
        <f>SUM(B62:D62)</f>
        <v>1161.7202719582128</v>
      </c>
      <c r="F62" s="60">
        <v>80</v>
      </c>
      <c r="G62" s="59">
        <v>61</v>
      </c>
      <c r="H62" s="59">
        <v>62</v>
      </c>
      <c r="I62" s="59">
        <v>64</v>
      </c>
      <c r="J62" s="59">
        <v>64</v>
      </c>
      <c r="K62" s="59">
        <v>72</v>
      </c>
      <c r="L62" s="34">
        <f>E62/F62</f>
        <v>14.521503399477661</v>
      </c>
      <c r="M62" s="59">
        <v>42</v>
      </c>
    </row>
    <row r="63" spans="1:13" ht="17" x14ac:dyDescent="0.25">
      <c r="A63" s="1" t="s">
        <v>53</v>
      </c>
      <c r="B63" s="59">
        <v>439.87666668145761</v>
      </c>
      <c r="C63" s="59">
        <v>440.35496944760763</v>
      </c>
      <c r="D63" s="59">
        <v>447.46066447308658</v>
      </c>
      <c r="E63" s="24">
        <f>SUM(B63:D63)</f>
        <v>1327.6923006021518</v>
      </c>
      <c r="F63" s="60">
        <v>91</v>
      </c>
      <c r="G63" s="59">
        <v>42</v>
      </c>
      <c r="H63" s="59">
        <v>40</v>
      </c>
      <c r="I63" s="59">
        <v>40</v>
      </c>
      <c r="J63" s="59">
        <v>40</v>
      </c>
      <c r="K63" s="59">
        <v>43</v>
      </c>
      <c r="L63" s="34">
        <f>E63/F63</f>
        <v>14.590025281342328</v>
      </c>
      <c r="M63" s="59">
        <v>40</v>
      </c>
    </row>
    <row r="64" spans="1:13" ht="17" x14ac:dyDescent="0.25">
      <c r="A64" s="1" t="s">
        <v>54</v>
      </c>
      <c r="B64" s="59">
        <v>574.66381959322041</v>
      </c>
      <c r="C64" s="59">
        <v>542.55332221747722</v>
      </c>
      <c r="D64" s="59">
        <v>561.4332749173002</v>
      </c>
      <c r="E64" s="24">
        <f>SUM(B64:D64)</f>
        <v>1678.6504167279979</v>
      </c>
      <c r="F64" s="60">
        <v>107</v>
      </c>
      <c r="G64" s="59">
        <v>1</v>
      </c>
      <c r="H64" s="59">
        <v>1</v>
      </c>
      <c r="I64" s="59">
        <v>1</v>
      </c>
      <c r="J64" s="59">
        <v>1</v>
      </c>
      <c r="K64" s="59">
        <v>1</v>
      </c>
      <c r="L64" s="34">
        <f>E64/F64</f>
        <v>15.688321651663532</v>
      </c>
      <c r="M64" s="59">
        <v>3</v>
      </c>
    </row>
    <row r="65" spans="1:13" ht="17" x14ac:dyDescent="0.25">
      <c r="A65" s="7" t="s">
        <v>73</v>
      </c>
      <c r="B65" s="59">
        <v>463.9946184782649</v>
      </c>
      <c r="C65" s="59">
        <v>446.86060740452831</v>
      </c>
      <c r="D65" s="59">
        <v>462.26948311910746</v>
      </c>
      <c r="E65" s="24">
        <f>SUM(B65:D65)</f>
        <v>1373.1247090019006</v>
      </c>
      <c r="F65" s="60">
        <v>98</v>
      </c>
      <c r="G65" s="59">
        <v>35</v>
      </c>
      <c r="H65" s="59">
        <v>38</v>
      </c>
      <c r="I65" s="59">
        <v>38</v>
      </c>
      <c r="J65" s="59">
        <v>38</v>
      </c>
      <c r="K65" s="59">
        <v>22</v>
      </c>
      <c r="L65" s="34">
        <f>E65/F65</f>
        <v>14.011476622468374</v>
      </c>
      <c r="M65" s="59">
        <v>57</v>
      </c>
    </row>
    <row r="66" spans="1:13" ht="17" x14ac:dyDescent="0.25">
      <c r="A66" s="61" t="s">
        <v>21</v>
      </c>
      <c r="B66" s="59">
        <v>484.52900864834987</v>
      </c>
      <c r="C66" s="59">
        <v>468.5360126993491</v>
      </c>
      <c r="D66" s="59">
        <v>499.96488247350874</v>
      </c>
      <c r="E66" s="24">
        <f>SUM(B66:D66)</f>
        <v>1453.0299038212079</v>
      </c>
      <c r="F66" s="60">
        <v>99</v>
      </c>
      <c r="G66" s="59">
        <v>19</v>
      </c>
      <c r="H66" s="59">
        <v>33</v>
      </c>
      <c r="I66" s="59">
        <v>14</v>
      </c>
      <c r="J66" s="59">
        <v>22</v>
      </c>
      <c r="K66" s="59">
        <v>17</v>
      </c>
      <c r="L66" s="34">
        <f>E66/F66</f>
        <v>14.677069735567756</v>
      </c>
      <c r="M66" s="59">
        <v>32</v>
      </c>
    </row>
    <row r="67" spans="1:13" ht="17" x14ac:dyDescent="0.25">
      <c r="A67" s="1" t="s">
        <v>22</v>
      </c>
      <c r="B67" s="59">
        <v>473.14020802460692</v>
      </c>
      <c r="C67" s="59">
        <v>474.3071124238225</v>
      </c>
      <c r="D67" s="59">
        <v>484.53364843016817</v>
      </c>
      <c r="E67" s="24">
        <f>SUM(B67:D67)</f>
        <v>1431.9809688785977</v>
      </c>
      <c r="F67" s="60">
        <v>97</v>
      </c>
      <c r="G67" s="59">
        <v>27</v>
      </c>
      <c r="H67" s="59">
        <v>28</v>
      </c>
      <c r="I67" s="59">
        <v>28</v>
      </c>
      <c r="J67" s="59">
        <v>28</v>
      </c>
      <c r="K67" s="59">
        <v>28</v>
      </c>
      <c r="L67" s="34">
        <f>E67/F67</f>
        <v>14.762690400810285</v>
      </c>
      <c r="M67" s="59">
        <v>28</v>
      </c>
    </row>
    <row r="68" spans="1:13" ht="17" x14ac:dyDescent="0.25">
      <c r="A68" s="1" t="s">
        <v>23</v>
      </c>
      <c r="B68" s="59">
        <v>481.76606539700737</v>
      </c>
      <c r="C68" s="59">
        <v>486.97515578914386</v>
      </c>
      <c r="D68" s="59">
        <v>493.54931908196386</v>
      </c>
      <c r="E68" s="24">
        <f>SUM(B68:D68)</f>
        <v>1462.2905402681151</v>
      </c>
      <c r="F68" s="60">
        <v>100</v>
      </c>
      <c r="G68" s="59">
        <v>22</v>
      </c>
      <c r="H68" s="59">
        <v>18</v>
      </c>
      <c r="I68" s="59">
        <v>21</v>
      </c>
      <c r="J68" s="59">
        <v>19</v>
      </c>
      <c r="K68" s="59">
        <v>10</v>
      </c>
      <c r="L68" s="34">
        <f>E68/F68</f>
        <v>14.622905402681152</v>
      </c>
      <c r="M68" s="59">
        <v>38</v>
      </c>
    </row>
    <row r="69" spans="1:13" ht="17" x14ac:dyDescent="0.25">
      <c r="A69" s="1" t="s">
        <v>24</v>
      </c>
      <c r="B69" s="59">
        <v>507.99058644870297</v>
      </c>
      <c r="C69" s="59">
        <v>483.33173395585663</v>
      </c>
      <c r="D69" s="59">
        <v>502.52324153223208</v>
      </c>
      <c r="E69" s="24">
        <f>SUM(B69:D69)</f>
        <v>1493.8455619367917</v>
      </c>
      <c r="F69" s="60">
        <v>100</v>
      </c>
      <c r="G69" s="59">
        <v>8</v>
      </c>
      <c r="H69" s="59">
        <v>19</v>
      </c>
      <c r="I69" s="59">
        <v>13</v>
      </c>
      <c r="J69" s="59">
        <v>10</v>
      </c>
      <c r="K69" s="59">
        <v>10</v>
      </c>
      <c r="L69" s="34">
        <f>E69/F69</f>
        <v>14.938455619367916</v>
      </c>
      <c r="M69" s="59">
        <v>18</v>
      </c>
    </row>
    <row r="70" spans="1:13" ht="17" x14ac:dyDescent="0.25">
      <c r="A70" s="1" t="s">
        <v>65</v>
      </c>
      <c r="B70" s="59">
        <v>547.09416438860569</v>
      </c>
      <c r="C70" s="59">
        <v>515.16729010921813</v>
      </c>
      <c r="D70" s="59">
        <v>537.38038104778059</v>
      </c>
      <c r="E70" s="24">
        <f>SUM(B70:D70)</f>
        <v>1599.6418355456044</v>
      </c>
      <c r="F70" s="60">
        <v>105</v>
      </c>
      <c r="G70" s="59">
        <v>3</v>
      </c>
      <c r="H70" s="59">
        <v>5</v>
      </c>
      <c r="I70" s="59">
        <v>4</v>
      </c>
      <c r="J70" s="59">
        <v>3</v>
      </c>
      <c r="K70" s="59">
        <v>2</v>
      </c>
      <c r="L70" s="34">
        <f>E70/F70</f>
        <v>15.234684148053375</v>
      </c>
      <c r="M70" s="59">
        <v>10</v>
      </c>
    </row>
    <row r="71" spans="1:13" ht="17" x14ac:dyDescent="0.25">
      <c r="A71" s="1" t="s">
        <v>55</v>
      </c>
      <c r="B71" s="59">
        <v>393.94535591673377</v>
      </c>
      <c r="C71" s="59">
        <v>378.66300425896043</v>
      </c>
      <c r="D71" s="59">
        <v>409.26430873151861</v>
      </c>
      <c r="E71" s="24">
        <f>SUM(B71:D71)</f>
        <v>1181.8726689072128</v>
      </c>
      <c r="F71" s="60">
        <v>89</v>
      </c>
      <c r="G71" s="59">
        <v>58</v>
      </c>
      <c r="H71" s="59">
        <v>64</v>
      </c>
      <c r="I71" s="59">
        <v>58</v>
      </c>
      <c r="J71" s="59">
        <v>63</v>
      </c>
      <c r="K71" s="59">
        <v>48</v>
      </c>
      <c r="L71" s="34">
        <f>E71/F71</f>
        <v>13.279468189968682</v>
      </c>
      <c r="M71" s="59">
        <v>71</v>
      </c>
    </row>
    <row r="72" spans="1:13" ht="17" x14ac:dyDescent="0.25">
      <c r="A72" s="4" t="s">
        <v>78</v>
      </c>
      <c r="B72" s="59">
        <v>453.15176740183233</v>
      </c>
      <c r="C72" s="59">
        <v>456.08404072475236</v>
      </c>
      <c r="D72" s="59">
        <v>475.93780209919709</v>
      </c>
      <c r="E72" s="24">
        <f>SUM(B72:D72)</f>
        <v>1385.1736102257819</v>
      </c>
      <c r="F72" s="60">
        <v>89</v>
      </c>
      <c r="G72" s="59">
        <v>39</v>
      </c>
      <c r="H72" s="59">
        <v>36</v>
      </c>
      <c r="I72" s="59">
        <v>34</v>
      </c>
      <c r="J72" s="59">
        <v>36</v>
      </c>
      <c r="K72" s="59">
        <v>48</v>
      </c>
      <c r="L72" s="34">
        <f>E72/F72</f>
        <v>15.563748429503168</v>
      </c>
      <c r="M72" s="59">
        <v>5</v>
      </c>
    </row>
    <row r="73" spans="1:13" ht="17" x14ac:dyDescent="0.25">
      <c r="A73" s="4" t="s">
        <v>76</v>
      </c>
      <c r="B73" s="59">
        <v>440.84530888926423</v>
      </c>
      <c r="C73" s="59">
        <v>427.52695255395724</v>
      </c>
      <c r="D73" s="59">
        <v>450.18723808047235</v>
      </c>
      <c r="E73" s="24">
        <f>SUM(B73:D73)</f>
        <v>1318.5594995236938</v>
      </c>
      <c r="F73" s="60">
        <v>94</v>
      </c>
      <c r="G73" s="59">
        <v>41</v>
      </c>
      <c r="H73" s="59">
        <v>46</v>
      </c>
      <c r="I73" s="59">
        <v>39</v>
      </c>
      <c r="J73" s="59">
        <v>41</v>
      </c>
      <c r="K73" s="59">
        <v>35</v>
      </c>
      <c r="L73" s="34">
        <f>E73/F73</f>
        <v>14.027228718337168</v>
      </c>
      <c r="M73" s="59">
        <v>55</v>
      </c>
    </row>
    <row r="74" spans="1:13" ht="17" x14ac:dyDescent="0.25">
      <c r="A74" s="1" t="s">
        <v>56</v>
      </c>
      <c r="B74" s="59">
        <v>431.11047658355506</v>
      </c>
      <c r="C74" s="59">
        <v>417.34974980607007</v>
      </c>
      <c r="D74" s="59">
        <v>431.97947093328679</v>
      </c>
      <c r="E74" s="24">
        <f>SUM(B74:D74)</f>
        <v>1280.439697322912</v>
      </c>
      <c r="F74" s="60">
        <v>89</v>
      </c>
      <c r="G74" s="59">
        <v>43</v>
      </c>
      <c r="H74" s="59">
        <v>48</v>
      </c>
      <c r="I74" s="59">
        <v>47</v>
      </c>
      <c r="J74" s="59">
        <v>46</v>
      </c>
      <c r="K74" s="59">
        <v>48</v>
      </c>
      <c r="L74" s="34">
        <f>E74/F74</f>
        <v>14.386962891268674</v>
      </c>
      <c r="M74" s="59">
        <v>45</v>
      </c>
    </row>
    <row r="75" spans="1:13" ht="17" x14ac:dyDescent="0.25">
      <c r="A75" s="4" t="s">
        <v>70</v>
      </c>
      <c r="B75" s="59">
        <v>488.97508506576361</v>
      </c>
      <c r="C75" s="59">
        <v>494.40462600859087</v>
      </c>
      <c r="D75" s="59">
        <v>499.67021378265719</v>
      </c>
      <c r="E75" s="24">
        <f>SUM(B75:D75)</f>
        <v>1483.0499248570115</v>
      </c>
      <c r="F75" s="60">
        <v>100</v>
      </c>
      <c r="G75" s="59">
        <v>14</v>
      </c>
      <c r="H75" s="59">
        <v>13</v>
      </c>
      <c r="I75" s="59">
        <v>15</v>
      </c>
      <c r="J75" s="59">
        <v>14</v>
      </c>
      <c r="K75" s="59">
        <v>10</v>
      </c>
      <c r="L75" s="34">
        <f>E75/F75</f>
        <v>14.830499248570115</v>
      </c>
      <c r="M75" s="59">
        <v>27</v>
      </c>
    </row>
    <row r="76" spans="1:13" ht="17" x14ac:dyDescent="0.25">
      <c r="A76" s="4" t="s">
        <v>74</v>
      </c>
      <c r="B76" s="59">
        <v>464.88804301212303</v>
      </c>
      <c r="C76" s="59">
        <v>503.93757365705233</v>
      </c>
      <c r="D76" s="59">
        <v>499.41406406351211</v>
      </c>
      <c r="E76" s="24">
        <f>SUM(B76:D76)</f>
        <v>1468.2396807326875</v>
      </c>
      <c r="F76" s="60">
        <v>98</v>
      </c>
      <c r="G76" s="59">
        <v>34</v>
      </c>
      <c r="H76" s="59">
        <v>9</v>
      </c>
      <c r="I76" s="59">
        <v>16</v>
      </c>
      <c r="J76" s="59">
        <v>18</v>
      </c>
      <c r="K76" s="59">
        <v>22</v>
      </c>
      <c r="L76" s="34">
        <f>E76/F76</f>
        <v>14.982037558496812</v>
      </c>
      <c r="M76" s="59">
        <v>14</v>
      </c>
    </row>
    <row r="77" spans="1:13" ht="17" x14ac:dyDescent="0.25">
      <c r="A77" s="1" t="s">
        <v>57</v>
      </c>
      <c r="B77" s="59">
        <v>408.71206639217019</v>
      </c>
      <c r="C77" s="59">
        <v>430.35972444327331</v>
      </c>
      <c r="D77" s="59">
        <v>435.38477279819784</v>
      </c>
      <c r="E77" s="24">
        <f>SUM(B77:D77)</f>
        <v>1274.4565636336413</v>
      </c>
      <c r="F77" s="60">
        <v>89</v>
      </c>
      <c r="G77" s="59">
        <v>53</v>
      </c>
      <c r="H77" s="59">
        <v>43</v>
      </c>
      <c r="I77" s="59">
        <v>45</v>
      </c>
      <c r="J77" s="59">
        <v>47</v>
      </c>
      <c r="K77" s="59">
        <v>48</v>
      </c>
      <c r="L77" s="34">
        <f>E77/F77</f>
        <v>14.319736670040914</v>
      </c>
      <c r="M77" s="59">
        <v>46</v>
      </c>
    </row>
    <row r="78" spans="1:13" ht="17" x14ac:dyDescent="0.25">
      <c r="A78" s="1" t="s">
        <v>58</v>
      </c>
      <c r="B78" s="59">
        <v>363.93537468143262</v>
      </c>
      <c r="C78" s="59">
        <v>335.50489976342425</v>
      </c>
      <c r="D78" s="59">
        <v>354.86356515352742</v>
      </c>
      <c r="E78" s="24">
        <f>SUM(B78:D78)</f>
        <v>1054.3038395983842</v>
      </c>
      <c r="F78" s="60">
        <v>82</v>
      </c>
      <c r="G78" s="59">
        <v>71</v>
      </c>
      <c r="H78" s="59">
        <v>79</v>
      </c>
      <c r="I78" s="59">
        <v>79</v>
      </c>
      <c r="J78" s="59">
        <v>77</v>
      </c>
      <c r="K78" s="59">
        <v>67</v>
      </c>
      <c r="L78" s="34">
        <f>E78/F78</f>
        <v>12.857363897541271</v>
      </c>
      <c r="M78" s="59">
        <v>78</v>
      </c>
    </row>
    <row r="79" spans="1:13" ht="17" x14ac:dyDescent="0.25">
      <c r="A79" s="4" t="s">
        <v>77</v>
      </c>
      <c r="B79" s="59">
        <v>469.40242748130413</v>
      </c>
      <c r="C79" s="59">
        <v>461.88796618134597</v>
      </c>
      <c r="D79" s="59">
        <v>472.38096175909453</v>
      </c>
      <c r="E79" s="24">
        <f>SUM(B79:D79)</f>
        <v>1403.6713554217447</v>
      </c>
      <c r="F79" s="60">
        <v>94</v>
      </c>
      <c r="G79" s="59">
        <v>31</v>
      </c>
      <c r="H79" s="59">
        <v>34</v>
      </c>
      <c r="I79" s="59">
        <v>35</v>
      </c>
      <c r="J79" s="59">
        <v>34</v>
      </c>
      <c r="K79" s="59">
        <v>35</v>
      </c>
      <c r="L79" s="34">
        <f>E79/F79</f>
        <v>14.932673993848347</v>
      </c>
      <c r="M79" s="59">
        <v>19</v>
      </c>
    </row>
    <row r="80" spans="1:13" ht="17" x14ac:dyDescent="0.2">
      <c r="A80" s="8"/>
      <c r="B80" s="11"/>
      <c r="C80" s="11"/>
      <c r="D80" s="11"/>
      <c r="E80" s="48"/>
      <c r="F80" s="13"/>
      <c r="G80" s="12"/>
      <c r="H80" s="12"/>
      <c r="I80" s="12"/>
      <c r="J80" s="12"/>
      <c r="K80" s="33"/>
      <c r="L80" s="44"/>
      <c r="M80" s="12"/>
    </row>
    <row r="81" spans="1:13" ht="17" x14ac:dyDescent="0.2">
      <c r="A81" s="8"/>
      <c r="B81" s="11"/>
      <c r="C81" s="11"/>
      <c r="D81" s="11"/>
      <c r="F81" s="13"/>
      <c r="G81" s="12"/>
      <c r="H81" s="12"/>
      <c r="I81" s="12"/>
      <c r="J81" s="12"/>
      <c r="K81" s="33"/>
      <c r="L81" s="44"/>
      <c r="M81" s="12"/>
    </row>
    <row r="82" spans="1:13" x14ac:dyDescent="0.2">
      <c r="A82" s="8"/>
      <c r="B82" s="11"/>
      <c r="C82" s="11"/>
      <c r="D82" s="11"/>
      <c r="F82" s="13"/>
      <c r="G82" s="12"/>
      <c r="H82" s="12"/>
      <c r="I82" s="12"/>
      <c r="J82" s="12"/>
      <c r="K82" s="12"/>
      <c r="L82" s="44"/>
      <c r="M82" s="12"/>
    </row>
    <row r="83" spans="1:13" x14ac:dyDescent="0.2">
      <c r="K83" s="12"/>
    </row>
    <row r="84" spans="1:13" x14ac:dyDescent="0.2">
      <c r="K84" s="12"/>
    </row>
  </sheetData>
  <sortState xmlns:xlrd2="http://schemas.microsoft.com/office/spreadsheetml/2017/richdata2" ref="A2:Q82">
    <sortCondition ref="A2:A82"/>
  </sortState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89ED1-3E76-F545-A78F-E4ED1A4652DD}">
  <dimension ref="A1:L20"/>
  <sheetViews>
    <sheetView tabSelected="1" zoomScale="113" workbookViewId="0">
      <selection activeCell="L3" sqref="L3"/>
    </sheetView>
  </sheetViews>
  <sheetFormatPr baseColWidth="10" defaultRowHeight="16" x14ac:dyDescent="0.2"/>
  <cols>
    <col min="3" max="3" width="12.1640625" customWidth="1"/>
  </cols>
  <sheetData>
    <row r="1" spans="1:12" x14ac:dyDescent="0.2">
      <c r="A1" s="50" t="s">
        <v>119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3" spans="1:12" x14ac:dyDescent="0.2">
      <c r="A3" s="6" t="s">
        <v>83</v>
      </c>
      <c r="B3" s="10" t="s">
        <v>107</v>
      </c>
      <c r="C3" s="10" t="s">
        <v>108</v>
      </c>
      <c r="D3" s="10" t="s">
        <v>96</v>
      </c>
      <c r="E3" s="10" t="s">
        <v>97</v>
      </c>
      <c r="F3" s="10" t="s">
        <v>102</v>
      </c>
      <c r="G3" s="10" t="s">
        <v>98</v>
      </c>
      <c r="H3" s="10" t="s">
        <v>101</v>
      </c>
      <c r="I3" s="10" t="s">
        <v>103</v>
      </c>
      <c r="J3" s="10" t="s">
        <v>99</v>
      </c>
      <c r="K3" s="10" t="s">
        <v>100</v>
      </c>
      <c r="L3" s="10" t="s">
        <v>104</v>
      </c>
    </row>
    <row r="4" spans="1:12" ht="17" x14ac:dyDescent="0.2">
      <c r="A4" s="6" t="s">
        <v>92</v>
      </c>
      <c r="B4" s="22">
        <v>9</v>
      </c>
      <c r="C4" s="23">
        <f>CORREL('PAYS SAUF J ET Q'!E2:E10,'PAYS SAUF J ET Q'!F2:F10)</f>
        <v>0.94115428095619813</v>
      </c>
      <c r="D4" s="24">
        <f>AVERAGE('PAYS SAUF J ET Q'!E2:E10)</f>
        <v>1287.9063590460719</v>
      </c>
      <c r="E4" s="25">
        <f>STDEV('PAYS SAUF J ET Q'!E2:E10)</f>
        <v>149.39677932849105</v>
      </c>
      <c r="F4" s="26">
        <f>E4/D4</f>
        <v>0.11599972178035245</v>
      </c>
      <c r="G4" s="25">
        <f>AVERAGE('PAYS SAUF J ET Q'!J2:J10)</f>
        <v>44.555555555555557</v>
      </c>
      <c r="H4" s="25">
        <f>STDEV('PAYS SAUF J ET Q'!J2:J10)</f>
        <v>22.249219711661301</v>
      </c>
      <c r="I4" s="26">
        <f>H4/G4</f>
        <v>0.49935904589763513</v>
      </c>
      <c r="J4" s="25">
        <f>AVERAGE('PAYS SAUF J ET Q'!L2:L10)</f>
        <v>14.157519876739208</v>
      </c>
      <c r="K4" s="25">
        <f>STDEV('PAYS SAUF J ET Q'!L2:L10)</f>
        <v>0.70426914741369684</v>
      </c>
      <c r="L4" s="26">
        <f>K4/J4</f>
        <v>4.9745234585247544E-2</v>
      </c>
    </row>
    <row r="5" spans="1:12" ht="17" x14ac:dyDescent="0.2">
      <c r="A5" s="6" t="s">
        <v>93</v>
      </c>
      <c r="B5" s="22">
        <v>24</v>
      </c>
      <c r="C5" s="23">
        <f>CORREL('PAYS SAUF J ET Q'!E11:E34,'PAYS SAUF J ET Q'!F11:F34)</f>
        <v>0.93180252774436967</v>
      </c>
      <c r="D5" s="24">
        <f>AVERAGE('PAYS SAUF J ET Q'!E11:E34)</f>
        <v>1323.6936654222848</v>
      </c>
      <c r="E5" s="25">
        <f>STDEV('PAYS SAUF J ET Q'!E11:E34)</f>
        <v>175.32724303666308</v>
      </c>
      <c r="F5" s="26">
        <f>E5/D5</f>
        <v>0.13245303472894551</v>
      </c>
      <c r="G5" s="25">
        <f>AVERAGE('PAYS SAUF J ET Q'!J11:J34)</f>
        <v>39.833333333333336</v>
      </c>
      <c r="H5" s="25">
        <f>STDEV('PAYS SAUF J ET Q'!J11:J34)</f>
        <v>24.90794646496273</v>
      </c>
      <c r="I5" s="26">
        <f>H5/G5</f>
        <v>0.62530409535471287</v>
      </c>
      <c r="J5" s="25">
        <f>AVERAGE('PAYS SAUF J ET Q'!L11:L34)</f>
        <v>14.21423509457861</v>
      </c>
      <c r="K5" s="25">
        <f>STDEV('PAYS SAUF J ET Q'!L11:L34)</f>
        <v>0.88170875135875082</v>
      </c>
      <c r="L5" s="26">
        <f>K5/J5</f>
        <v>6.2029982302392025E-2</v>
      </c>
    </row>
    <row r="6" spans="1:12" ht="17" x14ac:dyDescent="0.2">
      <c r="A6" s="6" t="s">
        <v>94</v>
      </c>
      <c r="B6" s="22">
        <v>13</v>
      </c>
      <c r="C6" s="23">
        <f>CORREL('PAYS SAUF J ET Q'!E35:E47,'PAYS SAUF J ET Q'!F35:F47)</f>
        <v>0.95624782777299144</v>
      </c>
      <c r="D6" s="24">
        <f>AVERAGE('PAYS SAUF J ET Q'!E35:E47)</f>
        <v>1337.8149749650156</v>
      </c>
      <c r="E6" s="25">
        <f>STDEV('PAYS SAUF J ET Q'!E35:E47)</f>
        <v>195.30215937418149</v>
      </c>
      <c r="F6" s="26">
        <f>E6/D6</f>
        <v>0.14598592707432409</v>
      </c>
      <c r="G6" s="25">
        <f>AVERAGE('PAYS SAUF J ET Q'!J35:J47)</f>
        <v>39.230769230769234</v>
      </c>
      <c r="H6" s="25">
        <f>STDEV('PAYS SAUF J ET Q'!J35:J47)</f>
        <v>26.315881916166916</v>
      </c>
      <c r="I6" s="26">
        <f>H6/G6</f>
        <v>0.67079699001994098</v>
      </c>
      <c r="J6" s="25">
        <f>AVERAGE('PAYS SAUF J ET Q'!L35:L47)</f>
        <v>14.334134527952756</v>
      </c>
      <c r="K6" s="25">
        <f>STDEV('PAYS SAUF J ET Q'!L35:L47)</f>
        <v>1.0246560340829609</v>
      </c>
      <c r="L6" s="26">
        <f>K6/J6</f>
        <v>7.1483634542761992E-2</v>
      </c>
    </row>
    <row r="7" spans="1:12" ht="17" x14ac:dyDescent="0.2">
      <c r="A7" s="6" t="s">
        <v>95</v>
      </c>
      <c r="B7" s="22">
        <v>15</v>
      </c>
      <c r="C7" s="23">
        <f>CORREL('PAYS SAUF J ET Q'!E48:E62,'PAYS SAUF J ET Q'!F48:F62)</f>
        <v>0.93636134042969665</v>
      </c>
      <c r="D7" s="24">
        <f>AVERAGE('PAYS SAUF J ET Q'!E48:E62)</f>
        <v>1261.5581878648304</v>
      </c>
      <c r="E7" s="25">
        <f>STDEV('PAYS SAUF J ET Q'!E48:E62)</f>
        <v>153.30015915964418</v>
      </c>
      <c r="F7" s="26">
        <f>E7/D7</f>
        <v>0.1215165187260229</v>
      </c>
      <c r="G7" s="25">
        <f>AVERAGE('PAYS SAUF J ET Q'!J48:J62)</f>
        <v>48.466666666666669</v>
      </c>
      <c r="H7" s="25">
        <f>STDEV('PAYS SAUF J ET Q'!J48:J62)</f>
        <v>21.490418684569526</v>
      </c>
      <c r="I7" s="26">
        <f>H7/G7</f>
        <v>0.44340616268025157</v>
      </c>
      <c r="J7" s="25">
        <f>AVERAGE('PAYS SAUF J ET Q'!L48:L62)</f>
        <v>14.247180660660318</v>
      </c>
      <c r="K7" s="25">
        <f>STDEV('PAYS SAUF J ET Q'!L48:L62)</f>
        <v>0.66547472271643948</v>
      </c>
      <c r="L7" s="26">
        <f>K7/J7</f>
        <v>4.670922188513868E-2</v>
      </c>
    </row>
    <row r="8" spans="1:12" ht="17" x14ac:dyDescent="0.2">
      <c r="A8" s="6" t="s">
        <v>105</v>
      </c>
      <c r="B8" s="22">
        <v>9</v>
      </c>
      <c r="C8" s="23">
        <f>CORREL('PAYS SAUF J ET Q'!E63:E71,'PAYS SAUF J ET Q'!F63:F71)</f>
        <v>0.9680958527067216</v>
      </c>
      <c r="D8" s="24">
        <f>AVERAGE('PAYS SAUF J ET Q'!E63:E71)</f>
        <v>1444.6809895210645</v>
      </c>
      <c r="E8" s="25">
        <f>STDEV('PAYS SAUF J ET Q'!E63:E71)</f>
        <v>145.59690545363705</v>
      </c>
      <c r="F8" s="26">
        <f>E8/D8</f>
        <v>0.10078135346814858</v>
      </c>
      <c r="G8" s="25">
        <f>AVERAGE('PAYS SAUF J ET Q'!J63:J71)</f>
        <v>24.888888888888889</v>
      </c>
      <c r="H8" s="25">
        <f>STDEV('PAYS SAUF J ET Q'!J63:J71)</f>
        <v>19.927646903513498</v>
      </c>
      <c r="I8" s="26">
        <f>H8/G8</f>
        <v>0.80066438451616728</v>
      </c>
      <c r="J8" s="25">
        <f>AVERAGE('PAYS SAUF J ET Q'!L63:L71)</f>
        <v>14.645010783547043</v>
      </c>
      <c r="K8" s="25">
        <f>STDEV('PAYS SAUF J ET Q'!L63:L71)</f>
        <v>0.68981723541260642</v>
      </c>
      <c r="L8" s="26">
        <f>K8/J8</f>
        <v>4.7102541992497714E-2</v>
      </c>
    </row>
    <row r="9" spans="1:12" ht="17" x14ac:dyDescent="0.2">
      <c r="A9" s="6" t="s">
        <v>106</v>
      </c>
      <c r="B9" s="22">
        <v>8</v>
      </c>
      <c r="C9" s="23">
        <f>CORREL('PAYS SAUF J ET Q'!E72:E79,'PAYS SAUF J ET Q'!F72:F79)</f>
        <v>0.91184338849286273</v>
      </c>
      <c r="D9" s="24">
        <f>AVERAGE('PAYS SAUF J ET Q'!E72:E79)</f>
        <v>1333.4867714144821</v>
      </c>
      <c r="E9" s="25">
        <f>STDEV('PAYS SAUF J ET Q'!E72:E79)</f>
        <v>137.62754029825317</v>
      </c>
      <c r="F9" s="26">
        <f>E9/D9</f>
        <v>0.10320877810603715</v>
      </c>
      <c r="G9" s="25">
        <f>AVERAGE('PAYS SAUF J ET Q'!J72:J79)</f>
        <v>39.125</v>
      </c>
      <c r="H9" s="25">
        <f>STDEV('PAYS SAUF J ET Q'!J72:J79)</f>
        <v>19.49679460834524</v>
      </c>
      <c r="I9" s="26">
        <f>H9/G9</f>
        <v>0.49832062896729051</v>
      </c>
      <c r="J9" s="25">
        <f>AVERAGE('PAYS SAUF J ET Q'!L72:L79)</f>
        <v>14.487531425950809</v>
      </c>
      <c r="K9" s="25">
        <f>STDEV('PAYS SAUF J ET Q'!L72:L79)</f>
        <v>0.81294456414090732</v>
      </c>
      <c r="L9" s="26">
        <f>K9/J9</f>
        <v>5.611339435541926E-2</v>
      </c>
    </row>
    <row r="10" spans="1:12" s="6" customFormat="1" ht="17" x14ac:dyDescent="0.25">
      <c r="A10" s="6" t="s">
        <v>109</v>
      </c>
      <c r="B10" s="49">
        <f>SUM(B4:B9)</f>
        <v>78</v>
      </c>
      <c r="C10" s="27">
        <f>CORREL('PAYS SAUF J ET Q'!E2:E81,'PAYS SAUF J ET Q'!F2:F81)</f>
        <v>0.93829424083607993</v>
      </c>
      <c r="D10" s="28">
        <f>AVERAGE('PAYS SAUF J ET Q'!E2:E81)</f>
        <v>1324.9332791163154</v>
      </c>
      <c r="E10" s="29">
        <f>STDEV('PAYS SAUF J ET Q'!E2:E81)</f>
        <v>168.21802153986266</v>
      </c>
      <c r="F10" s="30">
        <f>E10/D10</f>
        <v>0.12696339067885612</v>
      </c>
      <c r="G10" s="29">
        <f>AVERAGE('PAYS SAUF J ET Q'!J2:J81)</f>
        <v>40.141025641025642</v>
      </c>
      <c r="H10" s="29">
        <f>STDEV('PAYS SAUF J ET Q'!J74:J81)</f>
        <v>23.010142691140938</v>
      </c>
      <c r="I10" s="30">
        <f>H10/G10</f>
        <v>0.57323255506515269</v>
      </c>
      <c r="J10" s="29">
        <f>AVERAGE('PAYS SAUF J ET Q'!L2:L81)</f>
        <v>14.311745235812309</v>
      </c>
      <c r="K10" s="29">
        <f>STDEV('PAYS SAUF J ET Q'!L2:L81)</f>
        <v>0.81255150682352983</v>
      </c>
      <c r="L10" s="30">
        <f>K10/J10</f>
        <v>5.6775151697801368E-2</v>
      </c>
    </row>
    <row r="13" spans="1:12" s="20" customFormat="1" x14ac:dyDescent="0.2">
      <c r="A13" s="19" t="s">
        <v>110</v>
      </c>
    </row>
    <row r="14" spans="1:12" s="20" customFormat="1" x14ac:dyDescent="0.2">
      <c r="A14" s="19" t="s">
        <v>111</v>
      </c>
    </row>
    <row r="15" spans="1:12" s="20" customFormat="1" x14ac:dyDescent="0.2">
      <c r="A15" s="19" t="s">
        <v>112</v>
      </c>
    </row>
    <row r="16" spans="1:12" s="20" customFormat="1" x14ac:dyDescent="0.2">
      <c r="A16" s="19" t="s">
        <v>113</v>
      </c>
    </row>
    <row r="17" spans="1:1" s="20" customFormat="1" x14ac:dyDescent="0.2">
      <c r="A17" s="19" t="s">
        <v>114</v>
      </c>
    </row>
    <row r="18" spans="1:1" s="20" customFormat="1" x14ac:dyDescent="0.2">
      <c r="A18" s="21" t="s">
        <v>115</v>
      </c>
    </row>
    <row r="20" spans="1:1" ht="20" x14ac:dyDescent="0.25">
      <c r="A20" s="18" t="s">
        <v>116</v>
      </c>
    </row>
  </sheetData>
  <mergeCells count="1">
    <mergeCell ref="A1:L1"/>
  </mergeCells>
  <hyperlinks>
    <hyperlink ref="A18" r:id="rId1" tooltip="La Courbe en Cloche : ce qu'il faut savoir" display="http://www.douance.org/qi/courbe-cloche.html" xr:uid="{2ECFC0FF-D15A-334D-BF30-D876BEB15705}"/>
  </hyperlink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TOUS PAYS</vt:lpstr>
      <vt:lpstr>SEGMENTS TOUS PAYS</vt:lpstr>
      <vt:lpstr>PAYS SAUF J ET Q</vt:lpstr>
      <vt:lpstr>SEGMENTS SAUF J ET 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Ortelli</dc:creator>
  <cp:lastModifiedBy>Philippe Ortelli</cp:lastModifiedBy>
  <dcterms:created xsi:type="dcterms:W3CDTF">2024-01-01T14:32:07Z</dcterms:created>
  <dcterms:modified xsi:type="dcterms:W3CDTF">2024-01-02T15:34:58Z</dcterms:modified>
</cp:coreProperties>
</file>